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minimized="1" xWindow="480" yWindow="210" windowWidth="27795" windowHeight="13170" activeTab="4"/>
  </bookViews>
  <sheets>
    <sheet name="Jan" sheetId="1" r:id="rId1"/>
    <sheet name="April 2021" sheetId="2" r:id="rId2"/>
    <sheet name="May 2021" sheetId="3" r:id="rId3"/>
    <sheet name="June 2021" sheetId="4" r:id="rId4"/>
    <sheet name="July 2021" sheetId="5" r:id="rId5"/>
  </sheets>
  <calcPr calcId="162913"/>
</workbook>
</file>

<file path=xl/calcChain.xml><?xml version="1.0" encoding="utf-8"?>
<calcChain xmlns="http://schemas.openxmlformats.org/spreadsheetml/2006/main">
  <c r="K27" i="5" l="1"/>
  <c r="J27" i="5"/>
  <c r="G27" i="5"/>
  <c r="F27" i="5"/>
  <c r="C27" i="5"/>
  <c r="B27" i="5"/>
  <c r="N26" i="5"/>
  <c r="P25" i="5"/>
  <c r="M25" i="5"/>
  <c r="M27" i="5" s="1"/>
  <c r="L25" i="5"/>
  <c r="L27" i="5" s="1"/>
  <c r="K25" i="5"/>
  <c r="J25" i="5"/>
  <c r="I25" i="5"/>
  <c r="I27" i="5" s="1"/>
  <c r="H25" i="5"/>
  <c r="H27" i="5" s="1"/>
  <c r="G25" i="5"/>
  <c r="F25" i="5"/>
  <c r="E25" i="5"/>
  <c r="E27" i="5" s="1"/>
  <c r="D25" i="5"/>
  <c r="D27" i="5" s="1"/>
  <c r="C25" i="5"/>
  <c r="B25" i="5"/>
  <c r="N25" i="5" s="1"/>
  <c r="N23" i="5"/>
  <c r="N22" i="5"/>
  <c r="N21" i="5"/>
  <c r="P16" i="5"/>
  <c r="M16" i="5"/>
  <c r="L16" i="5"/>
  <c r="K16" i="5"/>
  <c r="J16" i="5"/>
  <c r="I16" i="5"/>
  <c r="H16" i="5"/>
  <c r="G16" i="5"/>
  <c r="F16" i="5"/>
  <c r="E16" i="5"/>
  <c r="D16" i="5"/>
  <c r="C16" i="5"/>
  <c r="B16" i="5"/>
  <c r="B29" i="5" s="1"/>
  <c r="C9" i="5" s="1"/>
  <c r="C29" i="5" s="1"/>
  <c r="D9" i="5" s="1"/>
  <c r="D29" i="5" s="1"/>
  <c r="E9" i="5" s="1"/>
  <c r="E29" i="5" s="1"/>
  <c r="F9" i="5" s="1"/>
  <c r="F29" i="5" s="1"/>
  <c r="G9" i="5" s="1"/>
  <c r="G29" i="5" s="1"/>
  <c r="H9" i="5" s="1"/>
  <c r="H29" i="5" s="1"/>
  <c r="I9" i="5" s="1"/>
  <c r="I29" i="5" s="1"/>
  <c r="J9" i="5" s="1"/>
  <c r="J29" i="5" s="1"/>
  <c r="K9" i="5" s="1"/>
  <c r="K29" i="5" s="1"/>
  <c r="L9" i="5" s="1"/>
  <c r="L29" i="5" s="1"/>
  <c r="M9" i="5" s="1"/>
  <c r="M29" i="5" s="1"/>
  <c r="N15" i="5"/>
  <c r="N14" i="5"/>
  <c r="N13" i="5"/>
  <c r="N12" i="5"/>
  <c r="N27" i="5" l="1"/>
  <c r="N16" i="5"/>
  <c r="K27" i="4"/>
  <c r="C27" i="4"/>
  <c r="N26" i="4"/>
  <c r="P25" i="4"/>
  <c r="M25" i="4"/>
  <c r="M27" i="4" s="1"/>
  <c r="L25" i="4"/>
  <c r="L27" i="4" s="1"/>
  <c r="K25" i="4"/>
  <c r="J25" i="4"/>
  <c r="J27" i="4" s="1"/>
  <c r="I25" i="4"/>
  <c r="I27" i="4" s="1"/>
  <c r="H25" i="4"/>
  <c r="H27" i="4" s="1"/>
  <c r="G25" i="4"/>
  <c r="G27" i="4" s="1"/>
  <c r="F25" i="4"/>
  <c r="F27" i="4" s="1"/>
  <c r="E25" i="4"/>
  <c r="E27" i="4" s="1"/>
  <c r="D25" i="4"/>
  <c r="D27" i="4" s="1"/>
  <c r="C25" i="4"/>
  <c r="B25" i="4"/>
  <c r="B27" i="4" s="1"/>
  <c r="N23" i="4"/>
  <c r="N22" i="4"/>
  <c r="N21" i="4"/>
  <c r="P16" i="4"/>
  <c r="M16" i="4"/>
  <c r="L16" i="4"/>
  <c r="K16" i="4"/>
  <c r="J16" i="4"/>
  <c r="I16" i="4"/>
  <c r="H16" i="4"/>
  <c r="G16" i="4"/>
  <c r="F16" i="4"/>
  <c r="E16" i="4"/>
  <c r="D16" i="4"/>
  <c r="C16" i="4"/>
  <c r="B16" i="4"/>
  <c r="N15" i="4"/>
  <c r="N14" i="4"/>
  <c r="N13" i="4"/>
  <c r="N12" i="4"/>
  <c r="N16" i="4" l="1"/>
  <c r="N27" i="4"/>
  <c r="N25" i="4"/>
  <c r="B29" i="4"/>
  <c r="C9" i="4" s="1"/>
  <c r="C29" i="4" s="1"/>
  <c r="D9" i="4" s="1"/>
  <c r="D29" i="4" s="1"/>
  <c r="E9" i="4" s="1"/>
  <c r="E29" i="4" s="1"/>
  <c r="F9" i="4" s="1"/>
  <c r="F29" i="4" s="1"/>
  <c r="G9" i="4" s="1"/>
  <c r="G29" i="4" s="1"/>
  <c r="H9" i="4" s="1"/>
  <c r="H29" i="4" s="1"/>
  <c r="I9" i="4" s="1"/>
  <c r="I29" i="4" s="1"/>
  <c r="J9" i="4" s="1"/>
  <c r="J29" i="4" s="1"/>
  <c r="K9" i="4" s="1"/>
  <c r="K29" i="4" s="1"/>
  <c r="L9" i="4" s="1"/>
  <c r="L29" i="4" s="1"/>
  <c r="M9" i="4" s="1"/>
  <c r="M29" i="4" s="1"/>
  <c r="L27" i="3"/>
  <c r="K27" i="3"/>
  <c r="J27" i="3"/>
  <c r="H27" i="3"/>
  <c r="G27" i="3"/>
  <c r="D27" i="3"/>
  <c r="C27" i="3"/>
  <c r="B27" i="3"/>
  <c r="N26" i="3"/>
  <c r="P25" i="3"/>
  <c r="M25" i="3"/>
  <c r="M27" i="3" s="1"/>
  <c r="L25" i="3"/>
  <c r="K25" i="3"/>
  <c r="J25" i="3"/>
  <c r="I25" i="3"/>
  <c r="I27" i="3" s="1"/>
  <c r="H25" i="3"/>
  <c r="G25" i="3"/>
  <c r="F25" i="3"/>
  <c r="F27" i="3" s="1"/>
  <c r="E25" i="3"/>
  <c r="E27" i="3" s="1"/>
  <c r="D25" i="3"/>
  <c r="C25" i="3"/>
  <c r="B25" i="3"/>
  <c r="N23" i="3"/>
  <c r="N22" i="3"/>
  <c r="N21" i="3"/>
  <c r="P16" i="3"/>
  <c r="M16" i="3"/>
  <c r="L16" i="3"/>
  <c r="K16" i="3"/>
  <c r="J16" i="3"/>
  <c r="I16" i="3"/>
  <c r="H16" i="3"/>
  <c r="G16" i="3"/>
  <c r="F16" i="3"/>
  <c r="E16" i="3"/>
  <c r="D16" i="3"/>
  <c r="C16" i="3"/>
  <c r="B16" i="3"/>
  <c r="B29" i="3" s="1"/>
  <c r="C9" i="3" s="1"/>
  <c r="C29" i="3" s="1"/>
  <c r="D9" i="3" s="1"/>
  <c r="D29" i="3" s="1"/>
  <c r="E9" i="3" s="1"/>
  <c r="E29" i="3" s="1"/>
  <c r="F9" i="3" s="1"/>
  <c r="N15" i="3"/>
  <c r="N14" i="3"/>
  <c r="N13" i="3"/>
  <c r="N12" i="3"/>
  <c r="N25" i="3" l="1"/>
  <c r="F29" i="3"/>
  <c r="G9" i="3" s="1"/>
  <c r="G29" i="3" s="1"/>
  <c r="H9" i="3" s="1"/>
  <c r="H29" i="3" s="1"/>
  <c r="I9" i="3" s="1"/>
  <c r="I29" i="3" s="1"/>
  <c r="J9" i="3" s="1"/>
  <c r="J29" i="3" s="1"/>
  <c r="K9" i="3" s="1"/>
  <c r="K29" i="3" s="1"/>
  <c r="L9" i="3" s="1"/>
  <c r="L29" i="3" s="1"/>
  <c r="M9" i="3" s="1"/>
  <c r="M29" i="3" s="1"/>
  <c r="N27" i="3"/>
  <c r="N16" i="3"/>
  <c r="M27" i="2"/>
  <c r="K27" i="2"/>
  <c r="J27" i="2"/>
  <c r="I27" i="2"/>
  <c r="G27" i="2"/>
  <c r="F27" i="2"/>
  <c r="C27" i="2"/>
  <c r="B27" i="2"/>
  <c r="N26" i="2"/>
  <c r="P25" i="2"/>
  <c r="M25" i="2"/>
  <c r="L25" i="2"/>
  <c r="L27" i="2" s="1"/>
  <c r="K25" i="2"/>
  <c r="J25" i="2"/>
  <c r="I25" i="2"/>
  <c r="H25" i="2"/>
  <c r="H27" i="2" s="1"/>
  <c r="G25" i="2"/>
  <c r="F25" i="2"/>
  <c r="E25" i="2"/>
  <c r="E27" i="2" s="1"/>
  <c r="D25" i="2"/>
  <c r="D27" i="2" s="1"/>
  <c r="C25" i="2"/>
  <c r="B25" i="2"/>
  <c r="N23" i="2"/>
  <c r="N22" i="2"/>
  <c r="N21" i="2"/>
  <c r="P16" i="2"/>
  <c r="M16" i="2"/>
  <c r="L16" i="2"/>
  <c r="K16" i="2"/>
  <c r="J16" i="2"/>
  <c r="I16" i="2"/>
  <c r="H16" i="2"/>
  <c r="G16" i="2"/>
  <c r="F16" i="2"/>
  <c r="E16" i="2"/>
  <c r="D16" i="2"/>
  <c r="C16" i="2"/>
  <c r="B16" i="2"/>
  <c r="B29" i="2" s="1"/>
  <c r="C9" i="2" s="1"/>
  <c r="C29" i="2" s="1"/>
  <c r="D9" i="2" s="1"/>
  <c r="D29" i="2" s="1"/>
  <c r="E9" i="2" s="1"/>
  <c r="N15" i="2"/>
  <c r="N14" i="2"/>
  <c r="N13" i="2"/>
  <c r="N12" i="2"/>
  <c r="N25" i="2" l="1"/>
  <c r="E29" i="2"/>
  <c r="F9" i="2" s="1"/>
  <c r="F29" i="2" s="1"/>
  <c r="G9" i="2" s="1"/>
  <c r="G29" i="2" s="1"/>
  <c r="H9" i="2" s="1"/>
  <c r="H29" i="2" s="1"/>
  <c r="I9" i="2" s="1"/>
  <c r="I29" i="2" s="1"/>
  <c r="J9" i="2" s="1"/>
  <c r="J29" i="2" s="1"/>
  <c r="K9" i="2" s="1"/>
  <c r="K29" i="2" s="1"/>
  <c r="L9" i="2" s="1"/>
  <c r="L29" i="2" s="1"/>
  <c r="M9" i="2" s="1"/>
  <c r="M29" i="2" s="1"/>
  <c r="N27" i="2"/>
  <c r="N16" i="2"/>
  <c r="P25" i="1"/>
  <c r="N23" i="1"/>
  <c r="C16" i="1" l="1"/>
  <c r="N26" i="1" l="1"/>
  <c r="P16" i="1"/>
  <c r="N22" i="1"/>
  <c r="N21" i="1"/>
  <c r="B16" i="1" l="1"/>
  <c r="N15" i="1" l="1"/>
  <c r="B25" i="1" l="1"/>
  <c r="C25" i="1"/>
  <c r="C27" i="1" s="1"/>
  <c r="D25" i="1"/>
  <c r="D27" i="1" s="1"/>
  <c r="E25" i="1"/>
  <c r="E27" i="1" s="1"/>
  <c r="F25" i="1"/>
  <c r="F27" i="1" s="1"/>
  <c r="G25" i="1"/>
  <c r="G27" i="1" s="1"/>
  <c r="H25" i="1"/>
  <c r="H27" i="1" s="1"/>
  <c r="I25" i="1"/>
  <c r="I27" i="1" s="1"/>
  <c r="J25" i="1"/>
  <c r="J27" i="1" s="1"/>
  <c r="K25" i="1"/>
  <c r="K27" i="1" s="1"/>
  <c r="L25" i="1"/>
  <c r="L27" i="1" s="1"/>
  <c r="M25" i="1"/>
  <c r="M27" i="1" s="1"/>
  <c r="M16" i="1"/>
  <c r="D16" i="1"/>
  <c r="E16" i="1"/>
  <c r="F16" i="1"/>
  <c r="G16" i="1"/>
  <c r="H16" i="1"/>
  <c r="I16" i="1"/>
  <c r="J16" i="1"/>
  <c r="K16" i="1"/>
  <c r="L16" i="1"/>
  <c r="N14" i="1"/>
  <c r="N13" i="1"/>
  <c r="N12" i="1"/>
  <c r="B27" i="1" l="1"/>
  <c r="N27" i="1" s="1"/>
  <c r="B29" i="1"/>
  <c r="C9" i="1" s="1"/>
  <c r="C29" i="1" s="1"/>
  <c r="D9" i="1" s="1"/>
  <c r="D29" i="1" s="1"/>
  <c r="E9" i="1" s="1"/>
  <c r="E29" i="1" s="1"/>
  <c r="F9" i="1" s="1"/>
  <c r="F29" i="1" s="1"/>
  <c r="G9" i="1" s="1"/>
  <c r="N16" i="1"/>
  <c r="N25" i="1"/>
  <c r="G29" i="1" l="1"/>
  <c r="H9" i="1" s="1"/>
  <c r="H29" i="1" l="1"/>
  <c r="I9" i="1" l="1"/>
  <c r="I29" i="1" s="1"/>
  <c r="J9" i="1" s="1"/>
  <c r="J29" i="1" s="1"/>
  <c r="K9" i="1" s="1"/>
  <c r="K29" i="1" l="1"/>
  <c r="L9" i="1" s="1"/>
  <c r="L29" i="1" l="1"/>
  <c r="M9" i="1" l="1"/>
  <c r="M29" i="1" s="1"/>
</calcChain>
</file>

<file path=xl/sharedStrings.xml><?xml version="1.0" encoding="utf-8"?>
<sst xmlns="http://schemas.openxmlformats.org/spreadsheetml/2006/main" count="290" uniqueCount="37">
  <si>
    <t xml:space="preserve"> </t>
  </si>
  <si>
    <t>TIPTON COMMUNITY SCHOOL CORPORATION</t>
  </si>
  <si>
    <t>REVENUE AND EXPENDITURE PROJECTIONS</t>
  </si>
  <si>
    <t>Projected</t>
  </si>
  <si>
    <t>Jan.</t>
  </si>
  <si>
    <t>Feb.</t>
  </si>
  <si>
    <t>March</t>
  </si>
  <si>
    <t>April</t>
  </si>
  <si>
    <t xml:space="preserve">May </t>
  </si>
  <si>
    <t>June</t>
  </si>
  <si>
    <t>July</t>
  </si>
  <si>
    <t>Aug.</t>
  </si>
  <si>
    <t>Sept.</t>
  </si>
  <si>
    <t xml:space="preserve">Oct. </t>
  </si>
  <si>
    <t>Nov.</t>
  </si>
  <si>
    <t>Dec.</t>
  </si>
  <si>
    <t>Tot</t>
  </si>
  <si>
    <t xml:space="preserve">Beg Bal </t>
  </si>
  <si>
    <t>Revenue:</t>
  </si>
  <si>
    <t>Basic Gr</t>
  </si>
  <si>
    <t>Other</t>
  </si>
  <si>
    <t>LIT</t>
  </si>
  <si>
    <t>Tot Recpts</t>
  </si>
  <si>
    <t xml:space="preserve">   </t>
  </si>
  <si>
    <t>Expend:</t>
  </si>
  <si>
    <t>Salaries</t>
  </si>
  <si>
    <t>Benefits</t>
  </si>
  <si>
    <t xml:space="preserve">Other </t>
  </si>
  <si>
    <t>Tot Expd</t>
  </si>
  <si>
    <t>Cash Bal</t>
  </si>
  <si>
    <t xml:space="preserve">Interest </t>
  </si>
  <si>
    <t>Trans to Ops</t>
  </si>
  <si>
    <t>Exp and Tran</t>
  </si>
  <si>
    <t>Budget Totals 2021</t>
  </si>
  <si>
    <t>EDUCATION FUND (2021)</t>
  </si>
  <si>
    <t>3 payrolls in January &amp; October</t>
  </si>
  <si>
    <t>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</si>
</sst>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&quot;$&quot;* #,##0.000_);_(&quot;$&quot;* \(#,##0.0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 applyFill="1"/>
    <xf numFmtId="164" fontId="2" fillId="0" borderId="0" xfId="0" applyNumberFormat="1" applyFont="1"/>
    <xf numFmtId="165" fontId="2" fillId="0" borderId="0" xfId="1" applyNumberFormat="1" applyFont="1" applyFill="1"/>
    <xf numFmtId="164" fontId="2" fillId="0" borderId="0" xfId="0" applyNumberFormat="1" applyFont="1" applyBorder="1"/>
    <xf numFmtId="0" fontId="2" fillId="0" borderId="0" xfId="0" applyFont="1" applyBorder="1"/>
    <xf numFmtId="44" fontId="2" fillId="0" borderId="0" xfId="1" applyFont="1" applyBorder="1"/>
    <xf numFmtId="44" fontId="2" fillId="0" borderId="0" xfId="1" applyFont="1"/>
    <xf numFmtId="4" fontId="0" fillId="0" borderId="0" xfId="0" applyNumberFormat="1"/>
    <xf numFmtId="44" fontId="2" fillId="0" borderId="0" xfId="0" applyNumberFormat="1" applyFont="1" applyBorder="1"/>
    <xf numFmtId="6" fontId="2" fillId="0" borderId="0" xfId="0" applyNumberFormat="1" applyFont="1"/>
    <xf numFmtId="164" fontId="2" fillId="2" borderId="0" xfId="1" applyNumberFormat="1" applyFont="1" applyFill="1"/>
    <xf numFmtId="0" fontId="2" fillId="0" borderId="0" xfId="0" applyFont="1" applyFill="1"/>
    <xf numFmtId="0" fontId="3" fillId="2" borderId="0" xfId="0" applyFont="1" applyFill="1"/>
    <xf numFmtId="0" fontId="3" fillId="3" borderId="0" xfId="0" applyFont="1" applyFill="1"/>
    <xf numFmtId="164" fontId="2" fillId="3" borderId="0" xfId="1" applyNumberFormat="1" applyFont="1" applyFill="1"/>
    <xf numFmtId="164" fontId="2" fillId="3" borderId="0" xfId="0" applyNumberFormat="1" applyFont="1" applyFill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7" fontId="4" fillId="0" borderId="0" xfId="0" applyNumberFormat="1" applyFont="1"/>
    <xf numFmtId="6" fontId="4" fillId="0" borderId="0" xfId="0" applyNumberFormat="1" applyFont="1"/>
    <xf numFmtId="164" fontId="2" fillId="4" borderId="0" xfId="0" applyNumberFormat="1" applyFont="1" applyFill="1"/>
    <xf numFmtId="42" fontId="2" fillId="0" borderId="0" xfId="1" applyNumberFormat="1" applyFont="1"/>
    <xf numFmtId="164" fontId="2" fillId="0" borderId="0" xfId="1" applyNumberFormat="1" applyFont="1" applyBorder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Border="1"/>
    <xf numFmtId="0" fontId="5" fillId="0" borderId="0" xfId="0" applyFont="1" applyFill="1" applyAlignment="1">
      <alignment horizontal="center"/>
    </xf>
    <xf numFmtId="44" fontId="4" fillId="0" borderId="0" xfId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D24" sqref="D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2" t="s">
        <v>3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14396.129999999772</v>
      </c>
      <c r="G9" s="3">
        <f t="shared" si="0"/>
        <v>48267.129999999772</v>
      </c>
      <c r="H9" s="3">
        <f t="shared" si="0"/>
        <v>82139.129999999772</v>
      </c>
      <c r="I9" s="3">
        <f t="shared" si="0"/>
        <v>130995.12999999977</v>
      </c>
      <c r="J9" s="3">
        <f t="shared" si="0"/>
        <v>164867.12999999977</v>
      </c>
      <c r="K9" s="3">
        <f t="shared" si="0"/>
        <v>198739.12999999977</v>
      </c>
      <c r="L9" s="3">
        <f t="shared" si="0"/>
        <v>-96446.870000000228</v>
      </c>
      <c r="M9" s="3">
        <f t="shared" si="0"/>
        <v>-62576.870000000228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795103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9557208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9458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93380.12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5000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46036.95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821719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9842520.5700000003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499984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6757234.6699999999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156960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1962642.52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55904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679350.25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712848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9399227.4399999995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787848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10074227.439999999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14396.129999999772</v>
      </c>
      <c r="F29" s="15">
        <f>F9+F16-F25-F26</f>
        <v>48267.129999999772</v>
      </c>
      <c r="G29" s="15">
        <f t="shared" ref="G29:M29" si="4">G9+G16-G25-G26</f>
        <v>82139.129999999772</v>
      </c>
      <c r="H29" s="15">
        <f t="shared" si="4"/>
        <v>130995.12999999977</v>
      </c>
      <c r="I29" s="15">
        <f t="shared" si="4"/>
        <v>164867.12999999977</v>
      </c>
      <c r="J29" s="15">
        <f t="shared" si="4"/>
        <v>198739.12999999977</v>
      </c>
      <c r="K29" s="15">
        <f t="shared" si="4"/>
        <v>-96446.870000000228</v>
      </c>
      <c r="L29" s="15">
        <f t="shared" si="4"/>
        <v>-62576.870000000228</v>
      </c>
      <c r="M29" s="15">
        <f t="shared" si="4"/>
        <v>-28706.870000000228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E24" sqref="E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2" t="s">
        <v>3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-60779.870000000228</v>
      </c>
      <c r="H9" s="3">
        <f t="shared" si="0"/>
        <v>-26907.870000000228</v>
      </c>
      <c r="I9" s="3">
        <f t="shared" si="0"/>
        <v>21948.129999999772</v>
      </c>
      <c r="J9" s="3">
        <f t="shared" si="0"/>
        <v>55820.129999999772</v>
      </c>
      <c r="K9" s="3">
        <f t="shared" si="0"/>
        <v>89692.129999999772</v>
      </c>
      <c r="L9" s="3">
        <f t="shared" si="0"/>
        <v>-205493.87000000023</v>
      </c>
      <c r="M9" s="3">
        <f t="shared" si="0"/>
        <v>-171623.87000000023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795103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9557006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9458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87034.12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12158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5000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41238.949999999997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821719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9831174.5700000003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499984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6807405.6699999999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156960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1959874.52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55904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729648.25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712848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9496928.4399999995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787848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10171928.439999999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-60779.870000000228</v>
      </c>
      <c r="G29" s="15">
        <f t="shared" ref="G29:M29" si="4">G9+G16-G25-G26</f>
        <v>-26907.870000000228</v>
      </c>
      <c r="H29" s="15">
        <f t="shared" si="4"/>
        <v>21948.129999999772</v>
      </c>
      <c r="I29" s="15">
        <f t="shared" si="4"/>
        <v>55820.129999999772</v>
      </c>
      <c r="J29" s="15">
        <f t="shared" si="4"/>
        <v>89692.129999999772</v>
      </c>
      <c r="K29" s="15">
        <f t="shared" si="4"/>
        <v>-205493.87000000023</v>
      </c>
      <c r="L29" s="15">
        <f t="shared" si="4"/>
        <v>-171623.87000000023</v>
      </c>
      <c r="M29" s="15">
        <f t="shared" si="4"/>
        <v>-137753.87000000023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F29" sqref="F29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2" t="s">
        <v>3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-101899.89000000025</v>
      </c>
      <c r="I9" s="3">
        <f t="shared" si="0"/>
        <v>-53043.890000000247</v>
      </c>
      <c r="J9" s="3">
        <f t="shared" si="0"/>
        <v>-19171.890000000247</v>
      </c>
      <c r="K9" s="3">
        <f t="shared" si="0"/>
        <v>14700.109999999753</v>
      </c>
      <c r="L9" s="3">
        <f t="shared" si="0"/>
        <v>-280485.89000000025</v>
      </c>
      <c r="M9" s="3">
        <f t="shared" si="0"/>
        <v>-246615.89000000025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795103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9556804.3399999999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9458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103469.72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12158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145895.25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5000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36474.85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821719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9842644.1600000001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499983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6899169.5800000001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156960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1962236.82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55904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721983.65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712847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9583390.0500000007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787847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10258390.050000001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-101899.89000000025</v>
      </c>
      <c r="H29" s="15">
        <f t="shared" si="4"/>
        <v>-53043.890000000247</v>
      </c>
      <c r="I29" s="15">
        <f t="shared" si="4"/>
        <v>-19171.890000000247</v>
      </c>
      <c r="J29" s="15">
        <f t="shared" si="4"/>
        <v>14700.109999999753</v>
      </c>
      <c r="K29" s="15">
        <f t="shared" si="4"/>
        <v>-280485.89000000025</v>
      </c>
      <c r="L29" s="15">
        <f t="shared" si="4"/>
        <v>-246615.89000000025</v>
      </c>
      <c r="M29" s="15">
        <f t="shared" si="4"/>
        <v>-212745.89000000025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G24" sqref="G24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2" t="s">
        <v>3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211307.72999999998</v>
      </c>
      <c r="J9" s="3">
        <f t="shared" si="0"/>
        <v>245179.72999999998</v>
      </c>
      <c r="K9" s="3">
        <f t="shared" si="0"/>
        <v>279051.73</v>
      </c>
      <c r="L9" s="3">
        <f t="shared" si="0"/>
        <v>-16134.270000000019</v>
      </c>
      <c r="M9" s="3">
        <f t="shared" si="0"/>
        <v>17735.729999999981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795103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9556602.6699999999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9458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429645.99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5000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31731.71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821719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10163875.370000001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484999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6921246.5800000001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156960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1954618.82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55904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764404.24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697863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9640269.6400000006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772863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10315269.640000001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211307.72999999998</v>
      </c>
      <c r="I29" s="15">
        <f t="shared" si="4"/>
        <v>245179.72999999998</v>
      </c>
      <c r="J29" s="15">
        <f t="shared" si="4"/>
        <v>279051.73</v>
      </c>
      <c r="K29" s="15">
        <f t="shared" si="4"/>
        <v>-16134.270000000019</v>
      </c>
      <c r="L29" s="15">
        <f t="shared" si="4"/>
        <v>17735.729999999981</v>
      </c>
      <c r="M29" s="15">
        <f t="shared" si="4"/>
        <v>51605.729999999981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workbookViewId="0">
      <selection activeCell="H16" sqref="H16"/>
    </sheetView>
  </sheetViews>
  <sheetFormatPr defaultRowHeight="12" x14ac:dyDescent="0.2"/>
  <cols>
    <col min="1" max="1" width="10.140625" style="1" customWidth="1"/>
    <col min="2" max="2" width="11.5703125" style="1" bestFit="1" customWidth="1"/>
    <col min="3" max="4" width="9.85546875" style="1" bestFit="1" customWidth="1"/>
    <col min="5" max="5" width="11.7109375" style="1" customWidth="1"/>
    <col min="6" max="6" width="10.7109375" style="1" customWidth="1"/>
    <col min="7" max="10" width="9.85546875" style="1" bestFit="1" customWidth="1"/>
    <col min="11" max="11" width="11.5703125" style="1" bestFit="1" customWidth="1"/>
    <col min="12" max="13" width="9.85546875" style="1" bestFit="1" customWidth="1"/>
    <col min="14" max="14" width="11" style="1" customWidth="1"/>
    <col min="15" max="15" width="9.140625" style="1"/>
    <col min="16" max="16" width="14.7109375" style="1" bestFit="1" customWidth="1"/>
    <col min="17" max="17" width="12" style="1" bestFit="1" customWidth="1"/>
    <col min="18" max="18" width="11.28515625" style="1" bestFit="1" customWidth="1"/>
    <col min="19" max="16384" width="9.140625" style="1"/>
  </cols>
  <sheetData>
    <row r="1" spans="1:16" x14ac:dyDescent="0.2">
      <c r="A1" s="1" t="s">
        <v>0</v>
      </c>
      <c r="B1" s="1" t="s">
        <v>0</v>
      </c>
    </row>
    <row r="2" spans="1:16" x14ac:dyDescent="0.2">
      <c r="A2" s="22"/>
      <c r="F2" s="21" t="s">
        <v>34</v>
      </c>
    </row>
    <row r="3" spans="1:16" x14ac:dyDescent="0.2">
      <c r="A3" s="1" t="s">
        <v>0</v>
      </c>
      <c r="B3" s="1" t="s">
        <v>0</v>
      </c>
      <c r="F3" s="21" t="s">
        <v>1</v>
      </c>
    </row>
    <row r="4" spans="1:16" x14ac:dyDescent="0.2">
      <c r="F4" s="21" t="s">
        <v>2</v>
      </c>
    </row>
    <row r="6" spans="1:16" x14ac:dyDescent="0.2">
      <c r="B6" s="31" t="s">
        <v>36</v>
      </c>
      <c r="C6" s="31" t="s">
        <v>36</v>
      </c>
      <c r="D6" s="31" t="s">
        <v>36</v>
      </c>
      <c r="E6" s="31" t="s">
        <v>36</v>
      </c>
      <c r="F6" s="31" t="s">
        <v>36</v>
      </c>
      <c r="G6" s="31" t="s">
        <v>36</v>
      </c>
      <c r="H6" s="31" t="s">
        <v>36</v>
      </c>
      <c r="I6" s="2" t="s">
        <v>3</v>
      </c>
      <c r="J6" s="2" t="s">
        <v>3</v>
      </c>
      <c r="K6" s="2" t="s">
        <v>3</v>
      </c>
      <c r="L6" s="2" t="s">
        <v>3</v>
      </c>
      <c r="M6" s="2" t="s">
        <v>3</v>
      </c>
    </row>
    <row r="8" spans="1:16" x14ac:dyDescent="0.2">
      <c r="A8" s="1">
        <v>2021</v>
      </c>
      <c r="B8" s="2" t="s">
        <v>4</v>
      </c>
      <c r="C8" s="2" t="s">
        <v>5</v>
      </c>
      <c r="D8" s="2" t="s">
        <v>6</v>
      </c>
      <c r="E8" s="2" t="s">
        <v>7</v>
      </c>
      <c r="F8" s="2" t="s">
        <v>8</v>
      </c>
      <c r="G8" s="2" t="s">
        <v>9</v>
      </c>
      <c r="H8" s="2" t="s">
        <v>10</v>
      </c>
      <c r="I8" s="2" t="s">
        <v>11</v>
      </c>
      <c r="J8" s="2" t="s">
        <v>12</v>
      </c>
      <c r="K8" s="2" t="s">
        <v>13</v>
      </c>
      <c r="L8" s="2" t="s">
        <v>14</v>
      </c>
      <c r="M8" s="2" t="s">
        <v>15</v>
      </c>
      <c r="N8" s="2" t="s">
        <v>16</v>
      </c>
      <c r="P8" s="29" t="s">
        <v>33</v>
      </c>
    </row>
    <row r="9" spans="1:16" x14ac:dyDescent="0.2">
      <c r="A9" s="1" t="s">
        <v>17</v>
      </c>
      <c r="B9" s="3">
        <v>203000</v>
      </c>
      <c r="C9" s="3">
        <f>B29</f>
        <v>-31220.910000000033</v>
      </c>
      <c r="D9" s="3">
        <f>C29</f>
        <v>22566.899999999907</v>
      </c>
      <c r="E9" s="3">
        <f>D29</f>
        <v>-19474.870000000228</v>
      </c>
      <c r="F9" s="3">
        <f t="shared" ref="F9:M9" si="0">E29</f>
        <v>-94650.870000000228</v>
      </c>
      <c r="G9" s="3">
        <f t="shared" si="0"/>
        <v>-135771.89000000025</v>
      </c>
      <c r="H9" s="3">
        <f t="shared" si="0"/>
        <v>162451.72999999998</v>
      </c>
      <c r="I9" s="3">
        <f t="shared" si="0"/>
        <v>248717.65000000002</v>
      </c>
      <c r="J9" s="3">
        <f t="shared" si="0"/>
        <v>282589.64999999991</v>
      </c>
      <c r="K9" s="3">
        <f t="shared" si="0"/>
        <v>316461.64999999991</v>
      </c>
      <c r="L9" s="3">
        <f t="shared" si="0"/>
        <v>21275.649999999907</v>
      </c>
      <c r="M9" s="3">
        <f t="shared" si="0"/>
        <v>55145.649999999907</v>
      </c>
      <c r="N9" s="4"/>
      <c r="P9" s="4"/>
    </row>
    <row r="10" spans="1:16" x14ac:dyDescent="0.2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6" x14ac:dyDescent="0.2">
      <c r="A11" s="1" t="s">
        <v>18</v>
      </c>
      <c r="B11" s="27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6" x14ac:dyDescent="0.2">
      <c r="A12" s="1" t="s">
        <v>19</v>
      </c>
      <c r="B12" s="5">
        <v>798188</v>
      </c>
      <c r="C12" s="5">
        <v>804158.66</v>
      </c>
      <c r="D12" s="5">
        <v>798934.34</v>
      </c>
      <c r="E12" s="5">
        <v>794901</v>
      </c>
      <c r="F12" s="5">
        <v>794901.34</v>
      </c>
      <c r="G12" s="5">
        <v>794901.33</v>
      </c>
      <c r="H12" s="5">
        <v>817974.92</v>
      </c>
      <c r="I12" s="5">
        <v>795103</v>
      </c>
      <c r="J12" s="5">
        <v>795103</v>
      </c>
      <c r="K12" s="5">
        <v>795103</v>
      </c>
      <c r="L12" s="5">
        <v>795103</v>
      </c>
      <c r="M12" s="5">
        <v>795103</v>
      </c>
      <c r="N12" s="6">
        <f>SUM(B12:M12)</f>
        <v>9579474.5899999999</v>
      </c>
      <c r="P12" s="26">
        <v>9541236</v>
      </c>
    </row>
    <row r="13" spans="1:16" x14ac:dyDescent="0.2">
      <c r="A13" s="1" t="s">
        <v>20</v>
      </c>
      <c r="B13" s="5">
        <v>2913.09</v>
      </c>
      <c r="C13" s="5">
        <v>1527.2</v>
      </c>
      <c r="D13" s="5">
        <v>3820.83</v>
      </c>
      <c r="E13" s="5">
        <v>3112</v>
      </c>
      <c r="F13" s="5">
        <v>25893.599999999999</v>
      </c>
      <c r="G13" s="5">
        <v>335634.27</v>
      </c>
      <c r="H13" s="5">
        <v>1708</v>
      </c>
      <c r="I13" s="5">
        <v>9458</v>
      </c>
      <c r="J13" s="5">
        <v>9458</v>
      </c>
      <c r="K13" s="5">
        <v>9457</v>
      </c>
      <c r="L13" s="5">
        <v>9457</v>
      </c>
      <c r="M13" s="5">
        <v>9457</v>
      </c>
      <c r="N13" s="6">
        <f>SUM(B13:M13)</f>
        <v>421895.99</v>
      </c>
      <c r="P13" s="26">
        <v>113493</v>
      </c>
    </row>
    <row r="14" spans="1:16" x14ac:dyDescent="0.2">
      <c r="A14" s="1" t="s">
        <v>21</v>
      </c>
      <c r="B14" s="5">
        <v>12158</v>
      </c>
      <c r="C14" s="5">
        <v>12157.75</v>
      </c>
      <c r="D14" s="5">
        <v>12157.75</v>
      </c>
      <c r="E14" s="5">
        <v>12158</v>
      </c>
      <c r="F14" s="5">
        <v>12157.75</v>
      </c>
      <c r="G14" s="5">
        <v>12157.75</v>
      </c>
      <c r="H14" s="5">
        <v>12158</v>
      </c>
      <c r="I14" s="5">
        <v>12158</v>
      </c>
      <c r="J14" s="5">
        <v>12158</v>
      </c>
      <c r="K14" s="5">
        <v>12158</v>
      </c>
      <c r="L14" s="5">
        <v>12158</v>
      </c>
      <c r="M14" s="5">
        <v>12158</v>
      </c>
      <c r="N14" s="6">
        <f>SUM(B14:M14)</f>
        <v>145895</v>
      </c>
      <c r="P14" s="26">
        <v>145896</v>
      </c>
    </row>
    <row r="15" spans="1:16" x14ac:dyDescent="0.2">
      <c r="A15" s="1" t="s">
        <v>30</v>
      </c>
      <c r="B15" s="5">
        <v>388</v>
      </c>
      <c r="C15" s="5">
        <v>318.44</v>
      </c>
      <c r="D15" s="5">
        <v>330.51</v>
      </c>
      <c r="E15" s="5">
        <v>202</v>
      </c>
      <c r="F15" s="5">
        <v>235.9</v>
      </c>
      <c r="G15" s="5">
        <v>256.86</v>
      </c>
      <c r="H15" s="5">
        <v>237</v>
      </c>
      <c r="I15" s="5">
        <v>5000</v>
      </c>
      <c r="J15" s="5">
        <v>5000</v>
      </c>
      <c r="K15" s="5">
        <v>5000</v>
      </c>
      <c r="L15" s="5">
        <v>5000</v>
      </c>
      <c r="M15" s="5">
        <v>5000</v>
      </c>
      <c r="N15" s="6">
        <f>SUM(B15:M15)</f>
        <v>26968.71</v>
      </c>
      <c r="P15" s="26">
        <v>60000</v>
      </c>
    </row>
    <row r="16" spans="1:16" x14ac:dyDescent="0.2">
      <c r="A16" s="18" t="s">
        <v>22</v>
      </c>
      <c r="B16" s="19">
        <f>SUM(B12:B15)</f>
        <v>813647.09</v>
      </c>
      <c r="C16" s="19">
        <f>SUM(C12:C15)</f>
        <v>818162.04999999993</v>
      </c>
      <c r="D16" s="19">
        <f t="shared" ref="D16:L16" si="1">SUM(D12:D15)</f>
        <v>815243.42999999993</v>
      </c>
      <c r="E16" s="19">
        <f t="shared" si="1"/>
        <v>810373</v>
      </c>
      <c r="F16" s="19">
        <f t="shared" si="1"/>
        <v>833188.59</v>
      </c>
      <c r="G16" s="19">
        <f t="shared" si="1"/>
        <v>1142950.2100000002</v>
      </c>
      <c r="H16" s="19">
        <f t="shared" si="1"/>
        <v>832077.92</v>
      </c>
      <c r="I16" s="19">
        <f t="shared" si="1"/>
        <v>821719</v>
      </c>
      <c r="J16" s="19">
        <f t="shared" si="1"/>
        <v>821719</v>
      </c>
      <c r="K16" s="19">
        <f t="shared" si="1"/>
        <v>821718</v>
      </c>
      <c r="L16" s="19">
        <f t="shared" si="1"/>
        <v>821718</v>
      </c>
      <c r="M16" s="19">
        <f>SUM(M12:M15)</f>
        <v>821718</v>
      </c>
      <c r="N16" s="20">
        <f>SUM(B16:M16)</f>
        <v>10174234.289999999</v>
      </c>
      <c r="P16" s="20">
        <f>SUM(P12:P15)</f>
        <v>9860625</v>
      </c>
    </row>
    <row r="17" spans="1:18" x14ac:dyDescent="0.2">
      <c r="B17" s="3"/>
      <c r="C17" s="3"/>
      <c r="D17" s="3"/>
      <c r="E17" s="3" t="s">
        <v>23</v>
      </c>
      <c r="F17" s="3"/>
      <c r="G17" s="3"/>
      <c r="H17" s="3"/>
      <c r="I17" s="5"/>
      <c r="J17" s="3"/>
      <c r="K17" s="3"/>
      <c r="L17" s="3"/>
      <c r="M17" s="3"/>
    </row>
    <row r="18" spans="1:18" x14ac:dyDescent="0.2">
      <c r="B18" s="4"/>
      <c r="C18" s="4"/>
      <c r="D18" s="4"/>
      <c r="E18" s="4"/>
      <c r="F18" s="4"/>
      <c r="G18" s="4"/>
      <c r="H18" s="4"/>
      <c r="I18" s="7"/>
      <c r="J18" s="4"/>
      <c r="K18" s="4"/>
      <c r="L18" s="4"/>
      <c r="M18" s="4"/>
      <c r="P18" s="9"/>
      <c r="Q18" s="9"/>
      <c r="R18" s="9"/>
    </row>
    <row r="19" spans="1:18" x14ac:dyDescent="0.2">
      <c r="B19" s="4"/>
      <c r="C19" s="4"/>
      <c r="D19" s="4"/>
      <c r="E19" s="4"/>
      <c r="F19" s="4"/>
      <c r="G19" s="4"/>
      <c r="H19" s="4"/>
      <c r="I19" s="7"/>
      <c r="J19" s="4"/>
      <c r="K19" s="4"/>
      <c r="L19" s="4"/>
      <c r="M19" s="4"/>
      <c r="N19" s="4"/>
      <c r="P19" s="9"/>
      <c r="Q19" s="9"/>
      <c r="R19" s="9"/>
    </row>
    <row r="20" spans="1:18" x14ac:dyDescent="0.2">
      <c r="A20" s="1" t="s">
        <v>24</v>
      </c>
      <c r="B20" s="4"/>
      <c r="C20" s="4"/>
      <c r="D20" s="4"/>
      <c r="E20" s="4"/>
      <c r="F20" s="4"/>
      <c r="G20" s="4"/>
      <c r="H20" s="4"/>
      <c r="I20" s="7"/>
      <c r="J20" s="4"/>
      <c r="K20" s="4"/>
      <c r="L20" s="4"/>
      <c r="M20" s="4"/>
      <c r="N20" s="4"/>
      <c r="P20" s="10"/>
      <c r="Q20" s="8"/>
      <c r="R20" s="13"/>
    </row>
    <row r="21" spans="1:18" x14ac:dyDescent="0.2">
      <c r="A21" s="1" t="s">
        <v>25</v>
      </c>
      <c r="B21" s="3">
        <v>834920</v>
      </c>
      <c r="C21" s="3">
        <v>573724</v>
      </c>
      <c r="D21" s="3">
        <v>573708.67000000004</v>
      </c>
      <c r="E21" s="3">
        <v>550155</v>
      </c>
      <c r="F21" s="3">
        <v>591747.91</v>
      </c>
      <c r="G21" s="3">
        <v>522060</v>
      </c>
      <c r="H21" s="3">
        <v>518114</v>
      </c>
      <c r="I21" s="3">
        <v>499983</v>
      </c>
      <c r="J21" s="3">
        <v>499983</v>
      </c>
      <c r="K21" s="3">
        <v>790000</v>
      </c>
      <c r="L21" s="3">
        <v>499983</v>
      </c>
      <c r="M21" s="3">
        <v>499983</v>
      </c>
      <c r="N21" s="6">
        <f>SUM(B21:M21)</f>
        <v>6954361.5800000001</v>
      </c>
      <c r="P21" s="30">
        <v>6564850</v>
      </c>
      <c r="Q21" s="10"/>
      <c r="R21" s="9"/>
    </row>
    <row r="22" spans="1:18" x14ac:dyDescent="0.2">
      <c r="A22" s="1" t="s">
        <v>26</v>
      </c>
      <c r="B22" s="3">
        <v>197720</v>
      </c>
      <c r="C22" s="3">
        <v>154724</v>
      </c>
      <c r="D22" s="3">
        <v>158518.51999999999</v>
      </c>
      <c r="E22" s="3">
        <v>154192</v>
      </c>
      <c r="F22" s="3">
        <v>159322.29999999999</v>
      </c>
      <c r="G22" s="3">
        <v>149342</v>
      </c>
      <c r="H22" s="3">
        <v>147891</v>
      </c>
      <c r="I22" s="3">
        <v>156960</v>
      </c>
      <c r="J22" s="3">
        <v>156960</v>
      </c>
      <c r="K22" s="3">
        <v>196000</v>
      </c>
      <c r="L22" s="3">
        <v>156960</v>
      </c>
      <c r="M22" s="3">
        <v>156960</v>
      </c>
      <c r="N22" s="6">
        <f>SUM(B22:M22)</f>
        <v>1945549.82</v>
      </c>
      <c r="P22" s="30">
        <v>1961600</v>
      </c>
      <c r="Q22" s="10"/>
      <c r="R22" s="9"/>
    </row>
    <row r="23" spans="1:18" x14ac:dyDescent="0.2">
      <c r="A23" s="1" t="s">
        <v>27</v>
      </c>
      <c r="B23" s="3">
        <v>15228</v>
      </c>
      <c r="C23" s="3">
        <v>35926.239999999998</v>
      </c>
      <c r="D23" s="3">
        <v>125058.01</v>
      </c>
      <c r="E23" s="3">
        <v>106202</v>
      </c>
      <c r="F23" s="3">
        <v>48239.4</v>
      </c>
      <c r="G23" s="3">
        <v>98324.59</v>
      </c>
      <c r="H23" s="3">
        <v>4807</v>
      </c>
      <c r="I23" s="3">
        <v>55904</v>
      </c>
      <c r="J23" s="3">
        <v>55904</v>
      </c>
      <c r="K23" s="3">
        <v>55904</v>
      </c>
      <c r="L23" s="3">
        <v>55905</v>
      </c>
      <c r="M23" s="3">
        <v>55905</v>
      </c>
      <c r="N23" s="6">
        <f>SUM(B23:M23)</f>
        <v>713307.24</v>
      </c>
      <c r="P23" s="30">
        <v>670850</v>
      </c>
      <c r="Q23" s="10"/>
      <c r="R23" s="9"/>
    </row>
    <row r="24" spans="1:18" x14ac:dyDescent="0.2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6"/>
      <c r="P24" s="28"/>
      <c r="Q24" s="10"/>
      <c r="R24" s="9"/>
    </row>
    <row r="25" spans="1:18" x14ac:dyDescent="0.2">
      <c r="A25" s="18" t="s">
        <v>28</v>
      </c>
      <c r="B25" s="19">
        <f t="shared" ref="B25:M25" si="2">SUM(B21:B23)</f>
        <v>1047868</v>
      </c>
      <c r="C25" s="19">
        <f t="shared" si="2"/>
        <v>764374.24</v>
      </c>
      <c r="D25" s="19">
        <f t="shared" si="2"/>
        <v>857285.20000000007</v>
      </c>
      <c r="E25" s="19">
        <f t="shared" si="2"/>
        <v>810549</v>
      </c>
      <c r="F25" s="19">
        <f t="shared" si="2"/>
        <v>799309.61</v>
      </c>
      <c r="G25" s="19">
        <f t="shared" si="2"/>
        <v>769726.59</v>
      </c>
      <c r="H25" s="19">
        <f t="shared" si="2"/>
        <v>670812</v>
      </c>
      <c r="I25" s="19">
        <f t="shared" si="2"/>
        <v>712847</v>
      </c>
      <c r="J25" s="19">
        <f t="shared" si="2"/>
        <v>712847</v>
      </c>
      <c r="K25" s="19">
        <f t="shared" si="2"/>
        <v>1041904</v>
      </c>
      <c r="L25" s="19">
        <f t="shared" si="2"/>
        <v>712848</v>
      </c>
      <c r="M25" s="19">
        <f t="shared" si="2"/>
        <v>712848</v>
      </c>
      <c r="N25" s="20">
        <f>SUM(B25:M25)</f>
        <v>9613218.6400000006</v>
      </c>
      <c r="P25" s="19">
        <f>SUM(P21:P23)</f>
        <v>9197300</v>
      </c>
      <c r="Q25" s="10"/>
      <c r="R25" s="9"/>
    </row>
    <row r="26" spans="1:18" x14ac:dyDescent="0.2">
      <c r="A26" s="16" t="s">
        <v>31</v>
      </c>
      <c r="B26" s="5">
        <v>0</v>
      </c>
      <c r="C26" s="5"/>
      <c r="D26" s="5"/>
      <c r="E26" s="5">
        <v>75000</v>
      </c>
      <c r="F26" s="5">
        <v>75000</v>
      </c>
      <c r="G26" s="5">
        <v>75000</v>
      </c>
      <c r="H26" s="5">
        <v>75000</v>
      </c>
      <c r="I26" s="5">
        <v>75000</v>
      </c>
      <c r="J26" s="5">
        <v>75000</v>
      </c>
      <c r="K26" s="5">
        <v>75000</v>
      </c>
      <c r="L26" s="5">
        <v>75000</v>
      </c>
      <c r="M26" s="5">
        <v>75000</v>
      </c>
      <c r="N26" s="6">
        <f>SUM(B26:M26)</f>
        <v>675000</v>
      </c>
      <c r="P26" s="9"/>
      <c r="Q26" s="9"/>
      <c r="R26" s="9"/>
    </row>
    <row r="27" spans="1:18" x14ac:dyDescent="0.2">
      <c r="A27" s="18" t="s">
        <v>32</v>
      </c>
      <c r="B27" s="20">
        <f>B25+B26</f>
        <v>1047868</v>
      </c>
      <c r="C27" s="20">
        <f>C25+C26</f>
        <v>764374.24</v>
      </c>
      <c r="D27" s="20">
        <f t="shared" ref="D27:M27" si="3">D25+D26</f>
        <v>857285.20000000007</v>
      </c>
      <c r="E27" s="20">
        <f t="shared" si="3"/>
        <v>885549</v>
      </c>
      <c r="F27" s="20">
        <f t="shared" si="3"/>
        <v>874309.61</v>
      </c>
      <c r="G27" s="20">
        <f t="shared" si="3"/>
        <v>844726.59</v>
      </c>
      <c r="H27" s="20">
        <f t="shared" si="3"/>
        <v>745812</v>
      </c>
      <c r="I27" s="20">
        <f t="shared" si="3"/>
        <v>787847</v>
      </c>
      <c r="J27" s="20">
        <f t="shared" si="3"/>
        <v>787847</v>
      </c>
      <c r="K27" s="20">
        <f t="shared" si="3"/>
        <v>1116904</v>
      </c>
      <c r="L27" s="20">
        <f t="shared" si="3"/>
        <v>787848</v>
      </c>
      <c r="M27" s="20">
        <f t="shared" si="3"/>
        <v>787848</v>
      </c>
      <c r="N27" s="20">
        <f>SUM(B27:M27)</f>
        <v>10288218.640000001</v>
      </c>
      <c r="P27" s="9"/>
      <c r="Q27" s="9"/>
      <c r="R27" s="9"/>
    </row>
    <row r="28" spans="1:18" x14ac:dyDescent="0.2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P28" s="9"/>
      <c r="Q28" s="9"/>
      <c r="R28" s="9"/>
    </row>
    <row r="29" spans="1:18" x14ac:dyDescent="0.2">
      <c r="A29" s="17" t="s">
        <v>29</v>
      </c>
      <c r="B29" s="15">
        <f>B9+B16-B25-B26</f>
        <v>-31220.910000000033</v>
      </c>
      <c r="C29" s="15">
        <f>C9+C16-C25-C26</f>
        <v>22566.899999999907</v>
      </c>
      <c r="D29" s="15">
        <f>D9+D16-D25-D26</f>
        <v>-19474.870000000228</v>
      </c>
      <c r="E29" s="15">
        <f>E9+E16-E25-E26</f>
        <v>-94650.870000000228</v>
      </c>
      <c r="F29" s="15">
        <f>F9+F16-F25-F26</f>
        <v>-135771.89000000025</v>
      </c>
      <c r="G29" s="15">
        <f t="shared" ref="G29:M29" si="4">G9+G16-G25-G26</f>
        <v>162451.72999999998</v>
      </c>
      <c r="H29" s="15">
        <f t="shared" si="4"/>
        <v>248717.65000000002</v>
      </c>
      <c r="I29" s="15">
        <f t="shared" si="4"/>
        <v>282589.64999999991</v>
      </c>
      <c r="J29" s="15">
        <f t="shared" si="4"/>
        <v>316461.64999999991</v>
      </c>
      <c r="K29" s="15">
        <f t="shared" si="4"/>
        <v>21275.649999999907</v>
      </c>
      <c r="L29" s="15">
        <f t="shared" si="4"/>
        <v>55145.649999999907</v>
      </c>
      <c r="M29" s="15">
        <f t="shared" si="4"/>
        <v>89015.649999999907</v>
      </c>
      <c r="N29" s="15"/>
      <c r="P29" s="9"/>
      <c r="Q29" s="9"/>
      <c r="R29" s="9"/>
    </row>
    <row r="30" spans="1:18" x14ac:dyDescent="0.2">
      <c r="B30" s="11"/>
      <c r="C30" s="11"/>
      <c r="D30" s="11"/>
      <c r="E30" s="11"/>
      <c r="F30" s="11"/>
      <c r="G30" s="11"/>
      <c r="H30" s="11"/>
      <c r="I30" s="11" t="s">
        <v>23</v>
      </c>
      <c r="J30" s="11"/>
      <c r="K30" s="11"/>
      <c r="L30" s="11"/>
      <c r="M30" s="11"/>
      <c r="N30" s="11" t="s">
        <v>0</v>
      </c>
      <c r="P30" s="10"/>
      <c r="Q30" s="8"/>
      <c r="R30" s="8"/>
    </row>
    <row r="31" spans="1:18" x14ac:dyDescent="0.2">
      <c r="B31" s="11"/>
      <c r="C31" s="11"/>
      <c r="D31" s="11"/>
      <c r="E31" s="11"/>
      <c r="F31" s="11"/>
      <c r="G31" s="11"/>
      <c r="H31" s="11"/>
      <c r="I31" s="11" t="s">
        <v>23</v>
      </c>
      <c r="J31" s="11"/>
      <c r="K31" s="11"/>
      <c r="L31" s="11"/>
      <c r="M31" s="11"/>
      <c r="N31" s="11"/>
    </row>
    <row r="32" spans="1:18" x14ac:dyDescent="0.2">
      <c r="B32" s="11"/>
      <c r="C32" s="11"/>
      <c r="D32" s="11"/>
      <c r="E32" s="11"/>
      <c r="F32" s="11" t="s">
        <v>23</v>
      </c>
      <c r="G32" s="11" t="s">
        <v>0</v>
      </c>
      <c r="H32" s="11"/>
      <c r="I32" s="11"/>
      <c r="J32" s="11" t="s">
        <v>0</v>
      </c>
      <c r="K32" s="11"/>
      <c r="L32" s="11"/>
      <c r="M32" s="11"/>
      <c r="N32" s="11" t="s">
        <v>23</v>
      </c>
    </row>
    <row r="33" spans="1:13" x14ac:dyDescent="0.2">
      <c r="A33" s="1" t="s">
        <v>35</v>
      </c>
      <c r="F33" s="1" t="s">
        <v>0</v>
      </c>
    </row>
    <row r="34" spans="1:13" x14ac:dyDescent="0.2">
      <c r="A34" s="23"/>
    </row>
    <row r="35" spans="1:13" ht="15" x14ac:dyDescent="0.25">
      <c r="A35" s="23"/>
      <c r="B35" s="24"/>
      <c r="C35" s="23"/>
      <c r="E35" s="23"/>
      <c r="F35" s="32"/>
      <c r="G35" s="32"/>
      <c r="H35" s="12"/>
    </row>
    <row r="36" spans="1:13" ht="15" customHeight="1" x14ac:dyDescent="0.2">
      <c r="B36" s="24"/>
      <c r="C36" s="23"/>
      <c r="D36" s="3"/>
      <c r="E36" s="23"/>
      <c r="F36" s="32"/>
      <c r="G36" s="32"/>
      <c r="H36" s="3"/>
      <c r="I36" s="3"/>
      <c r="J36" s="3"/>
      <c r="K36" s="3"/>
      <c r="L36" s="3"/>
      <c r="M36" s="3"/>
    </row>
    <row r="37" spans="1:13" x14ac:dyDescent="0.2">
      <c r="B37" s="23"/>
      <c r="C37" s="23"/>
      <c r="D37" s="14"/>
      <c r="E37" s="23"/>
      <c r="F37" s="14"/>
      <c r="G37" s="25"/>
      <c r="H37" s="14"/>
      <c r="I37" s="14"/>
      <c r="J37" s="14"/>
      <c r="K37" s="14"/>
      <c r="L37" s="14"/>
      <c r="M37" s="14"/>
    </row>
    <row r="38" spans="1:13" x14ac:dyDescent="0.2"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</row>
    <row r="39" spans="1:13" x14ac:dyDescent="0.2"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</row>
  </sheetData>
  <mergeCells count="2">
    <mergeCell ref="F35:G35"/>
    <mergeCell ref="F36:G36"/>
  </mergeCells>
  <pageMargins left="0.7" right="0.7" top="0.75" bottom="0.75" header="0.3" footer="0.3"/>
  <pageSetup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Jan</vt:lpstr>
      <vt:lpstr>April 2021</vt:lpstr>
      <vt:lpstr>May 2021</vt:lpstr>
      <vt:lpstr>June 2021</vt:lpstr>
      <vt:lpstr>July 2021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A Cloum</dc:creator>
  <cp:lastModifiedBy>Amy Phillips</cp:lastModifiedBy>
  <cp:lastPrinted>2021-06-07T15:41:10Z</cp:lastPrinted>
  <dcterms:created xsi:type="dcterms:W3CDTF">2018-12-26T15:39:25Z</dcterms:created>
  <dcterms:modified xsi:type="dcterms:W3CDTF">2021-08-06T13:46:50Z</dcterms:modified>
</cp:coreProperties>
</file>