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activeTab="6"/>
  </bookViews>
  <sheets>
    <sheet name="January" sheetId="16" r:id="rId1"/>
    <sheet name="Sheet3" sheetId="22" r:id="rId2"/>
    <sheet name="February" sheetId="17" r:id="rId3"/>
    <sheet name="March" sheetId="18" r:id="rId4"/>
    <sheet name="April" sheetId="19" r:id="rId5"/>
    <sheet name="July" sheetId="21" r:id="rId6"/>
    <sheet name="October" sheetId="23" r:id="rId7"/>
  </sheets>
  <calcPr calcId="162913"/>
</workbook>
</file>

<file path=xl/calcChain.xml><?xml version="1.0" encoding="utf-8"?>
<calcChain xmlns="http://schemas.openxmlformats.org/spreadsheetml/2006/main">
  <c r="B32" i="23" l="1"/>
  <c r="B23" i="23"/>
  <c r="E23" i="23"/>
  <c r="C16" i="23"/>
  <c r="B16" i="23"/>
  <c r="D14" i="23"/>
  <c r="D13" i="23"/>
  <c r="D12" i="23"/>
  <c r="D11" i="23"/>
  <c r="D10" i="23"/>
  <c r="D9" i="23"/>
  <c r="D8" i="23"/>
  <c r="D7" i="23"/>
  <c r="D6" i="23"/>
  <c r="E5" i="23"/>
  <c r="E6" i="23" s="1"/>
  <c r="E7" i="23" s="1"/>
  <c r="E8" i="23" s="1"/>
  <c r="E9" i="23" s="1"/>
  <c r="E10" i="23" s="1"/>
  <c r="D5" i="23"/>
  <c r="E4" i="23"/>
  <c r="D4" i="23"/>
  <c r="D3" i="23"/>
  <c r="D16" i="23" l="1"/>
  <c r="E16" i="23" s="1"/>
  <c r="E12" i="23"/>
  <c r="E13" i="23" s="1"/>
  <c r="E14" i="23" s="1"/>
  <c r="D20" i="21"/>
  <c r="E20" i="21" s="1"/>
  <c r="B32" i="21" l="1"/>
  <c r="E23" i="21"/>
  <c r="B23" i="21"/>
  <c r="C16" i="21"/>
  <c r="B16" i="21"/>
  <c r="D14" i="21"/>
  <c r="D13" i="21"/>
  <c r="D12" i="21"/>
  <c r="D11" i="21"/>
  <c r="D10" i="21"/>
  <c r="D9" i="21"/>
  <c r="D8" i="21"/>
  <c r="D7" i="21"/>
  <c r="D6" i="21"/>
  <c r="D5" i="21"/>
  <c r="E4" i="21"/>
  <c r="E5" i="21" s="1"/>
  <c r="E6" i="21" s="1"/>
  <c r="D4" i="21"/>
  <c r="D3" i="21"/>
  <c r="E7" i="21" l="1"/>
  <c r="E8" i="21" s="1"/>
  <c r="E9" i="21" s="1"/>
  <c r="E10" i="21" s="1"/>
  <c r="E11" i="21" s="1"/>
  <c r="E12" i="21" s="1"/>
  <c r="E13" i="21" s="1"/>
  <c r="E14" i="21" s="1"/>
  <c r="D16" i="21"/>
  <c r="E16" i="21" s="1"/>
  <c r="B32" i="19"/>
  <c r="E23" i="19"/>
  <c r="B23" i="19"/>
  <c r="C16" i="19"/>
  <c r="B16" i="19"/>
  <c r="D14" i="19"/>
  <c r="D13" i="19"/>
  <c r="D12" i="19"/>
  <c r="D11" i="19"/>
  <c r="D10" i="19"/>
  <c r="D9" i="19"/>
  <c r="D8" i="19"/>
  <c r="D7" i="19"/>
  <c r="D6" i="19"/>
  <c r="D5" i="19"/>
  <c r="E4" i="19"/>
  <c r="E5" i="19" s="1"/>
  <c r="E6" i="19" s="1"/>
  <c r="E7" i="19" s="1"/>
  <c r="E8" i="19" s="1"/>
  <c r="E9" i="19" s="1"/>
  <c r="E10" i="19" s="1"/>
  <c r="E11" i="19" s="1"/>
  <c r="E12" i="19" s="1"/>
  <c r="E13" i="19" s="1"/>
  <c r="E14" i="19" s="1"/>
  <c r="D4" i="19"/>
  <c r="D3" i="19"/>
  <c r="D16" i="19" s="1"/>
  <c r="E16" i="19" s="1"/>
  <c r="B32" i="18" l="1"/>
  <c r="E23" i="18"/>
  <c r="B23" i="18"/>
  <c r="C16" i="18"/>
  <c r="B16" i="18"/>
  <c r="D14" i="18"/>
  <c r="D13" i="18"/>
  <c r="D12" i="18"/>
  <c r="D11" i="18"/>
  <c r="D10" i="18"/>
  <c r="D9" i="18"/>
  <c r="D8" i="18"/>
  <c r="D7" i="18"/>
  <c r="D6" i="18"/>
  <c r="D5" i="18"/>
  <c r="E4" i="18"/>
  <c r="D4" i="18"/>
  <c r="D3" i="18"/>
  <c r="E5" i="18" l="1"/>
  <c r="E6" i="18" s="1"/>
  <c r="E7" i="18" s="1"/>
  <c r="E8" i="18" s="1"/>
  <c r="E9" i="18" s="1"/>
  <c r="E10" i="18" s="1"/>
  <c r="E11" i="18" s="1"/>
  <c r="E12" i="18" s="1"/>
  <c r="E13" i="18" s="1"/>
  <c r="E14" i="18" s="1"/>
  <c r="D16" i="18"/>
  <c r="E16" i="18" s="1"/>
  <c r="B32" i="17"/>
  <c r="E23" i="17"/>
  <c r="B23" i="17"/>
  <c r="C16" i="17"/>
  <c r="B16" i="17"/>
  <c r="D14" i="17"/>
  <c r="D13" i="17"/>
  <c r="D12" i="17"/>
  <c r="D11" i="17"/>
  <c r="D10" i="17"/>
  <c r="D9" i="17"/>
  <c r="D8" i="17"/>
  <c r="D7" i="17"/>
  <c r="D6" i="17"/>
  <c r="D5" i="17"/>
  <c r="E4" i="17"/>
  <c r="E5" i="17" s="1"/>
  <c r="E6" i="17" s="1"/>
  <c r="E7" i="17" s="1"/>
  <c r="E8" i="17" s="1"/>
  <c r="E9" i="17" s="1"/>
  <c r="E10" i="17" s="1"/>
  <c r="E11" i="17" s="1"/>
  <c r="E12" i="17" s="1"/>
  <c r="E13" i="17" s="1"/>
  <c r="E14" i="17" s="1"/>
  <c r="D4" i="17"/>
  <c r="D3" i="17"/>
  <c r="D16" i="17" l="1"/>
  <c r="E16" i="17" s="1"/>
  <c r="B32" i="16"/>
  <c r="B23" i="16" l="1"/>
  <c r="C16" i="16"/>
  <c r="B16" i="16"/>
  <c r="D14" i="16"/>
  <c r="D13" i="16"/>
  <c r="D12" i="16"/>
  <c r="D11" i="16"/>
  <c r="D10" i="16"/>
  <c r="D9" i="16"/>
  <c r="D8" i="16"/>
  <c r="D7" i="16"/>
  <c r="D6" i="16"/>
  <c r="D5" i="16"/>
  <c r="D4" i="16"/>
  <c r="E4" i="16"/>
  <c r="D3" i="16"/>
  <c r="E5" i="16" l="1"/>
  <c r="E6" i="16" s="1"/>
  <c r="E7" i="16" s="1"/>
  <c r="E8" i="16" s="1"/>
  <c r="E9" i="16" s="1"/>
  <c r="E10" i="16" s="1"/>
  <c r="E11" i="16" s="1"/>
  <c r="E12" i="16" s="1"/>
  <c r="E13" i="16" s="1"/>
  <c r="E14" i="16" s="1"/>
  <c r="E23" i="16"/>
  <c r="D16" i="16"/>
  <c r="E16" i="16" s="1"/>
</calcChain>
</file>

<file path=xl/sharedStrings.xml><?xml version="1.0" encoding="utf-8"?>
<sst xmlns="http://schemas.openxmlformats.org/spreadsheetml/2006/main" count="270" uniqueCount="49">
  <si>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</si>
  <si>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</si>
  <si>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</si>
  <si>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</si>
  <si>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</si>
  <si>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</si>
  <si>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</si>
  <si>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</si>
  <si>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</si>
  <si>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</si>
  <si>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</si>
  <si>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</si>
  <si>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</si>
  <si>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</si>
  <si>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</si>
  <si>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</si>
  <si>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</si>
  <si>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</si>
  <si>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</si>
  <si>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</si>
  <si>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</si>
  <si>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</si>
  <si>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</si>
  <si>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 xml:space="preserve"> Totals </t>
  </si>
  <si>
    <t>Severance 620</t>
  </si>
  <si>
    <t>Totals</t>
  </si>
  <si>
    <t xml:space="preserve">          </t>
  </si>
  <si>
    <t>707 HS Reno</t>
  </si>
  <si>
    <t>706 Exterior Imp</t>
  </si>
  <si>
    <t>704 Elem Reno</t>
  </si>
  <si>
    <t>705 MS Reno</t>
  </si>
  <si>
    <t>701 Solar</t>
  </si>
  <si>
    <t>Year to Date Int</t>
  </si>
  <si>
    <t>1st Farmers B&amp;T</t>
  </si>
  <si>
    <t xml:space="preserve"> DS + Addl Approp</t>
  </si>
  <si>
    <t>RD + Addl Approp</t>
  </si>
  <si>
    <t>Education Fund</t>
  </si>
  <si>
    <t>2019 Cash Balance</t>
  </si>
  <si>
    <t>Education</t>
  </si>
  <si>
    <t>Operations</t>
  </si>
  <si>
    <t>TOTALS</t>
  </si>
  <si>
    <t>ENTER DATA</t>
  </si>
  <si>
    <t>Key</t>
  </si>
  <si>
    <t>2020 Cash Balance</t>
  </si>
  <si>
    <t xml:space="preserve"> Monthly Financial Report January 2020</t>
  </si>
  <si>
    <t xml:space="preserve"> Monthly Financial Report March 2020</t>
  </si>
  <si>
    <t xml:space="preserve"> Monthly Financial Report April 2020</t>
  </si>
  <si>
    <t xml:space="preserve"> Monthly Financial Report July 2020</t>
  </si>
  <si>
    <t xml:space="preserve"> Monthly Financial Report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</si>
</sst>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44" fontId="2" fillId="0" borderId="0" xfId="1" applyFont="1"/>
    <xf numFmtId="0" fontId="3" fillId="0" borderId="0" xfId="0" applyFont="1"/>
    <xf numFmtId="44" fontId="2" fillId="0" borderId="0" xfId="1" applyFont="1" applyFill="1"/>
    <xf numFmtId="0" fontId="2" fillId="0" borderId="0" xfId="0" applyFont="1" applyFill="1"/>
    <xf numFmtId="44" fontId="0" fillId="0" borderId="0" xfId="0" applyNumberFormat="1"/>
    <xf numFmtId="44" fontId="2" fillId="2" borderId="0" xfId="1" applyFont="1" applyFill="1"/>
    <xf numFmtId="44" fontId="0" fillId="2" borderId="0" xfId="0" applyNumberFormat="1" applyFill="1"/>
    <xf numFmtId="44" fontId="2" fillId="2" borderId="0" xfId="0" applyNumberFormat="1" applyFont="1" applyFill="1"/>
    <xf numFmtId="44" fontId="1" fillId="2" borderId="0" xfId="1" applyFont="1" applyFill="1"/>
    <xf numFmtId="44" fontId="1" fillId="2" borderId="0" xfId="0" applyNumberFormat="1" applyFont="1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44" fontId="4" fillId="3" borderId="0" xfId="1" applyFont="1" applyFill="1" applyAlignment="1">
      <alignment horizontal="center"/>
    </xf>
    <xf numFmtId="0" fontId="5" fillId="3" borderId="0" xfId="0" applyFont="1" applyFill="1"/>
    <xf numFmtId="0" fontId="4" fillId="2" borderId="0" xfId="0" applyFont="1" applyFill="1"/>
    <xf numFmtId="0" fontId="4" fillId="4" borderId="0" xfId="0" applyFont="1" applyFill="1"/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6" fontId="6" fillId="0" borderId="0" xfId="0" applyNumberFormat="1" applyFont="1"/>
    <xf numFmtId="44" fontId="2" fillId="5" borderId="0" xfId="1" applyFont="1" applyFill="1"/>
    <xf numFmtId="44" fontId="2" fillId="6" borderId="0" xfId="1" applyFont="1" applyFill="1"/>
    <xf numFmtId="0" fontId="0" fillId="0" borderId="1" xfId="0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164" fontId="6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E15" sqref="E15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44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37</v>
      </c>
    </row>
    <row r="3" spans="1:7" x14ac:dyDescent="0.25">
      <c r="A3" s="1" t="s">
        <v>3</v>
      </c>
      <c r="B3" s="24">
        <v>841798</v>
      </c>
      <c r="C3" s="24">
        <v>1151931.3400000001</v>
      </c>
      <c r="D3" s="2">
        <f t="shared" ref="D3:D14" si="0">B3-C3</f>
        <v>-310133.34000000008</v>
      </c>
      <c r="E3" s="2">
        <v>243170</v>
      </c>
      <c r="F3" s="2">
        <v>1501691.44</v>
      </c>
    </row>
    <row r="4" spans="1:7" x14ac:dyDescent="0.25">
      <c r="A4" s="1" t="s">
        <v>4</v>
      </c>
      <c r="B4" s="24"/>
      <c r="C4" s="24"/>
      <c r="D4" s="2">
        <f t="shared" si="0"/>
        <v>0</v>
      </c>
      <c r="E4" s="2">
        <f>E3+B4-C4</f>
        <v>243170</v>
      </c>
      <c r="F4" s="2">
        <v>1498918.41</v>
      </c>
    </row>
    <row r="5" spans="1:7" x14ac:dyDescent="0.25">
      <c r="A5" s="1" t="s">
        <v>5</v>
      </c>
      <c r="B5" s="24"/>
      <c r="C5" s="24"/>
      <c r="D5" s="2">
        <f t="shared" si="0"/>
        <v>0</v>
      </c>
      <c r="E5" s="2">
        <f t="shared" ref="E5:E14" si="1">E4+D5</f>
        <v>243170</v>
      </c>
      <c r="F5" s="2">
        <v>1151396.27</v>
      </c>
    </row>
    <row r="6" spans="1:7" x14ac:dyDescent="0.25">
      <c r="A6" s="1" t="s">
        <v>6</v>
      </c>
      <c r="B6" s="24"/>
      <c r="C6" s="24"/>
      <c r="D6" s="2">
        <f t="shared" si="0"/>
        <v>0</v>
      </c>
      <c r="E6" s="2">
        <f t="shared" si="1"/>
        <v>243170</v>
      </c>
      <c r="F6" s="2">
        <v>992244.49</v>
      </c>
    </row>
    <row r="7" spans="1:7" x14ac:dyDescent="0.25">
      <c r="A7" s="1" t="s">
        <v>7</v>
      </c>
      <c r="B7" s="24"/>
      <c r="C7" s="24"/>
      <c r="D7" s="2">
        <f t="shared" si="0"/>
        <v>0</v>
      </c>
      <c r="E7" s="2">
        <f t="shared" si="1"/>
        <v>243170</v>
      </c>
      <c r="F7" s="2">
        <v>887370.11</v>
      </c>
    </row>
    <row r="8" spans="1:7" x14ac:dyDescent="0.25">
      <c r="A8" s="1" t="s">
        <v>9</v>
      </c>
      <c r="B8" s="24"/>
      <c r="C8" s="24"/>
      <c r="D8" s="2">
        <f t="shared" si="0"/>
        <v>0</v>
      </c>
      <c r="E8" s="2">
        <f t="shared" si="1"/>
        <v>243170</v>
      </c>
      <c r="F8" s="2">
        <v>904289.31</v>
      </c>
    </row>
    <row r="9" spans="1:7" x14ac:dyDescent="0.25">
      <c r="A9" s="1" t="s">
        <v>10</v>
      </c>
      <c r="B9" s="24"/>
      <c r="C9" s="24"/>
      <c r="D9" s="2">
        <f t="shared" si="0"/>
        <v>0</v>
      </c>
      <c r="E9" s="2">
        <f t="shared" si="1"/>
        <v>243170</v>
      </c>
      <c r="F9" s="2">
        <v>1020582.31</v>
      </c>
    </row>
    <row r="10" spans="1:7" x14ac:dyDescent="0.25">
      <c r="A10" s="1" t="s">
        <v>11</v>
      </c>
      <c r="B10" s="24"/>
      <c r="C10" s="24"/>
      <c r="D10" s="2">
        <f t="shared" si="0"/>
        <v>0</v>
      </c>
      <c r="E10" s="2">
        <f t="shared" si="1"/>
        <v>243170</v>
      </c>
      <c r="F10" s="2">
        <v>749135.18</v>
      </c>
    </row>
    <row r="11" spans="1:7" x14ac:dyDescent="0.25">
      <c r="A11" s="1" t="s">
        <v>12</v>
      </c>
      <c r="B11" s="24"/>
      <c r="C11" s="24"/>
      <c r="D11" s="2">
        <f t="shared" si="0"/>
        <v>0</v>
      </c>
      <c r="E11" s="2">
        <f t="shared" si="1"/>
        <v>243170</v>
      </c>
      <c r="F11" s="2">
        <v>771304.66</v>
      </c>
    </row>
    <row r="12" spans="1:7" x14ac:dyDescent="0.25">
      <c r="A12" s="1" t="s">
        <v>13</v>
      </c>
      <c r="B12" s="24"/>
      <c r="C12" s="24"/>
      <c r="D12" s="4">
        <f t="shared" si="0"/>
        <v>0</v>
      </c>
      <c r="E12" s="2">
        <f t="shared" si="1"/>
        <v>243170</v>
      </c>
      <c r="F12" s="2">
        <v>778944.66</v>
      </c>
    </row>
    <row r="13" spans="1:7" x14ac:dyDescent="0.25">
      <c r="A13" s="1" t="s">
        <v>14</v>
      </c>
      <c r="B13" s="24"/>
      <c r="C13" s="24"/>
      <c r="D13" s="2">
        <f t="shared" si="0"/>
        <v>0</v>
      </c>
      <c r="E13" s="2">
        <f t="shared" si="1"/>
        <v>243170</v>
      </c>
      <c r="F13" s="2">
        <v>578119.66</v>
      </c>
    </row>
    <row r="14" spans="1:7" x14ac:dyDescent="0.25">
      <c r="A14" s="1" t="s">
        <v>15</v>
      </c>
      <c r="B14" s="24"/>
      <c r="C14" s="24"/>
      <c r="D14" s="2">
        <f t="shared" si="0"/>
        <v>0</v>
      </c>
      <c r="E14" s="2">
        <f t="shared" si="1"/>
        <v>243170</v>
      </c>
      <c r="F14" s="2">
        <v>553304.57999999996</v>
      </c>
    </row>
    <row r="15" spans="1:7" x14ac:dyDescent="0.25">
      <c r="E15" s="6"/>
    </row>
    <row r="16" spans="1:7" x14ac:dyDescent="0.25">
      <c r="A16" s="17" t="s">
        <v>16</v>
      </c>
      <c r="B16" s="10">
        <f>SUM(B3:B14)</f>
        <v>841798</v>
      </c>
      <c r="C16" s="10">
        <f>SUM(C3:C14)</f>
        <v>1151931.3400000001</v>
      </c>
      <c r="D16" s="10">
        <f>SUM(D3:D14)</f>
        <v>-310133.34000000008</v>
      </c>
      <c r="E16" s="11">
        <f>SUM(D16)</f>
        <v>-310133.34000000008</v>
      </c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38</v>
      </c>
      <c r="B20" s="2">
        <v>10645914.949999999</v>
      </c>
      <c r="C20" s="24">
        <v>6584.46</v>
      </c>
      <c r="D20" s="4">
        <v>1151931.3400000001</v>
      </c>
      <c r="E20" s="4">
        <v>9487399.1500000004</v>
      </c>
      <c r="F20" s="4">
        <v>243170</v>
      </c>
    </row>
    <row r="21" spans="1:6" x14ac:dyDescent="0.25">
      <c r="A21" s="1" t="s">
        <v>34</v>
      </c>
      <c r="B21" s="2">
        <v>2852560</v>
      </c>
      <c r="C21" s="24"/>
      <c r="D21" s="24"/>
      <c r="E21" s="4">
        <v>2852560</v>
      </c>
      <c r="F21" s="24">
        <v>1127512.9099999999</v>
      </c>
    </row>
    <row r="22" spans="1:6" x14ac:dyDescent="0.25">
      <c r="A22" s="3" t="s">
        <v>39</v>
      </c>
      <c r="B22" s="2">
        <v>4858723.43</v>
      </c>
      <c r="C22" s="24">
        <v>178985.99</v>
      </c>
      <c r="D22" s="24">
        <v>471816.72</v>
      </c>
      <c r="E22" s="4">
        <v>4207920.72</v>
      </c>
      <c r="F22" s="24">
        <v>2075884.3</v>
      </c>
    </row>
    <row r="23" spans="1:6" x14ac:dyDescent="0.25">
      <c r="A23" s="18" t="s">
        <v>23</v>
      </c>
      <c r="B23" s="7">
        <f>SUM(B20:B22)</f>
        <v>18357198.379999999</v>
      </c>
      <c r="C23" s="7"/>
      <c r="D23" s="7"/>
      <c r="E23" s="7">
        <f>SUM(E20:E22)</f>
        <v>16547879.870000001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>
        <v>0</v>
      </c>
      <c r="C25" s="24">
        <v>0</v>
      </c>
      <c r="D25" s="24">
        <v>0</v>
      </c>
      <c r="E25" s="4">
        <v>0</v>
      </c>
      <c r="F25" s="24">
        <v>3711814.91</v>
      </c>
    </row>
    <row r="26" spans="1:6" x14ac:dyDescent="0.25">
      <c r="A26" s="1" t="s">
        <v>24</v>
      </c>
      <c r="B26" s="2">
        <v>0</v>
      </c>
      <c r="C26" s="24">
        <v>0</v>
      </c>
      <c r="D26" s="24">
        <v>0</v>
      </c>
      <c r="E26" s="4">
        <v>0</v>
      </c>
      <c r="F26" s="24">
        <v>97151.54</v>
      </c>
    </row>
    <row r="27" spans="1:6" x14ac:dyDescent="0.25">
      <c r="A27" s="1" t="s">
        <v>31</v>
      </c>
      <c r="B27" s="2">
        <v>21047.27</v>
      </c>
      <c r="C27" s="24">
        <v>0</v>
      </c>
      <c r="D27" s="24">
        <v>0</v>
      </c>
      <c r="E27" s="4">
        <v>21047.27</v>
      </c>
      <c r="F27" s="24">
        <v>21047.27</v>
      </c>
    </row>
    <row r="28" spans="1:6" x14ac:dyDescent="0.25">
      <c r="A28" s="1" t="s">
        <v>29</v>
      </c>
      <c r="B28" s="2">
        <v>76210.77</v>
      </c>
      <c r="C28" s="24">
        <v>0</v>
      </c>
      <c r="D28" s="24">
        <v>0</v>
      </c>
      <c r="E28" s="4">
        <v>76210.77</v>
      </c>
      <c r="F28" s="24">
        <v>76210.77</v>
      </c>
    </row>
    <row r="29" spans="1:6" x14ac:dyDescent="0.25">
      <c r="A29" s="1" t="s">
        <v>30</v>
      </c>
      <c r="B29" s="2"/>
      <c r="C29" s="24">
        <v>0</v>
      </c>
      <c r="D29" s="24">
        <v>0</v>
      </c>
      <c r="E29" s="4">
        <v>0</v>
      </c>
      <c r="F29" s="24">
        <v>-16783.7</v>
      </c>
    </row>
    <row r="30" spans="1:6" x14ac:dyDescent="0.25">
      <c r="A30" s="1" t="s">
        <v>28</v>
      </c>
      <c r="B30" s="2">
        <v>283048.25</v>
      </c>
      <c r="C30" s="24">
        <v>0</v>
      </c>
      <c r="D30" s="24">
        <v>0</v>
      </c>
      <c r="E30" s="4">
        <v>283048.25</v>
      </c>
      <c r="F30" s="24">
        <v>283048.25</v>
      </c>
    </row>
    <row r="31" spans="1:6" x14ac:dyDescent="0.25">
      <c r="A31" s="1" t="s">
        <v>27</v>
      </c>
      <c r="B31" s="2">
        <v>935243.27</v>
      </c>
      <c r="C31" s="24">
        <v>9515</v>
      </c>
      <c r="D31" s="24">
        <v>9515</v>
      </c>
      <c r="E31" s="4">
        <v>935243.27</v>
      </c>
      <c r="F31" s="24">
        <v>935243.27</v>
      </c>
    </row>
    <row r="32" spans="1:6" x14ac:dyDescent="0.25">
      <c r="A32" s="17" t="s">
        <v>25</v>
      </c>
      <c r="B32" s="7">
        <f>SUM(B25:B31)</f>
        <v>1315549.56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17306.95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42</v>
      </c>
    </row>
    <row r="37" spans="1:6" x14ac:dyDescent="0.25">
      <c r="A37" s="19"/>
      <c r="B37" s="20"/>
      <c r="C37" s="19"/>
      <c r="D37" s="19"/>
      <c r="E37" s="21"/>
      <c r="F37" s="26" t="s">
        <v>40</v>
      </c>
    </row>
    <row r="38" spans="1:6" ht="15.75" thickBot="1" x14ac:dyDescent="0.3">
      <c r="A38" s="19"/>
      <c r="B38" s="20"/>
      <c r="C38" s="19"/>
      <c r="D38" s="19"/>
      <c r="E38" s="21"/>
      <c r="F38" s="27" t="s">
        <v>41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A36" sqref="A36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44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37</v>
      </c>
    </row>
    <row r="3" spans="1:7" x14ac:dyDescent="0.25">
      <c r="A3" s="1" t="s">
        <v>3</v>
      </c>
      <c r="B3" s="24">
        <v>841797.46</v>
      </c>
      <c r="C3" s="24">
        <v>1151931.3400000001</v>
      </c>
      <c r="D3" s="2">
        <f t="shared" ref="D3:D14" si="0">B3-C3</f>
        <v>-310133.88000000012</v>
      </c>
      <c r="E3" s="2">
        <v>243170.59</v>
      </c>
      <c r="F3" s="2">
        <v>1501691.44</v>
      </c>
    </row>
    <row r="4" spans="1:7" x14ac:dyDescent="0.25">
      <c r="A4" s="1" t="s">
        <v>4</v>
      </c>
      <c r="B4" s="24">
        <v>834966.37</v>
      </c>
      <c r="C4" s="24">
        <v>871020.74</v>
      </c>
      <c r="D4" s="2">
        <f t="shared" si="0"/>
        <v>-36054.369999999995</v>
      </c>
      <c r="E4" s="2">
        <f>E3+B4-C4</f>
        <v>207116.21999999997</v>
      </c>
      <c r="F4" s="2">
        <v>1498918.41</v>
      </c>
    </row>
    <row r="5" spans="1:7" x14ac:dyDescent="0.25">
      <c r="A5" s="1" t="s">
        <v>5</v>
      </c>
      <c r="B5" s="24"/>
      <c r="C5" s="24"/>
      <c r="D5" s="2">
        <f t="shared" si="0"/>
        <v>0</v>
      </c>
      <c r="E5" s="2">
        <f t="shared" ref="E5:E14" si="1">E4+D5</f>
        <v>207116.21999999997</v>
      </c>
      <c r="F5" s="2">
        <v>1151396.27</v>
      </c>
    </row>
    <row r="6" spans="1:7" x14ac:dyDescent="0.25">
      <c r="A6" s="1" t="s">
        <v>6</v>
      </c>
      <c r="B6" s="24"/>
      <c r="C6" s="24"/>
      <c r="D6" s="2">
        <f t="shared" si="0"/>
        <v>0</v>
      </c>
      <c r="E6" s="2">
        <f t="shared" si="1"/>
        <v>207116.21999999997</v>
      </c>
      <c r="F6" s="2">
        <v>992244.49</v>
      </c>
    </row>
    <row r="7" spans="1:7" x14ac:dyDescent="0.25">
      <c r="A7" s="1" t="s">
        <v>7</v>
      </c>
      <c r="B7" s="24"/>
      <c r="C7" s="24"/>
      <c r="D7" s="2">
        <f t="shared" si="0"/>
        <v>0</v>
      </c>
      <c r="E7" s="2">
        <f t="shared" si="1"/>
        <v>207116.21999999997</v>
      </c>
      <c r="F7" s="2">
        <v>887370.11</v>
      </c>
    </row>
    <row r="8" spans="1:7" x14ac:dyDescent="0.25">
      <c r="A8" s="1" t="s">
        <v>9</v>
      </c>
      <c r="B8" s="24"/>
      <c r="C8" s="24"/>
      <c r="D8" s="2">
        <f t="shared" si="0"/>
        <v>0</v>
      </c>
      <c r="E8" s="2">
        <f t="shared" si="1"/>
        <v>207116.21999999997</v>
      </c>
      <c r="F8" s="2">
        <v>904289.31</v>
      </c>
    </row>
    <row r="9" spans="1:7" x14ac:dyDescent="0.25">
      <c r="A9" s="1" t="s">
        <v>10</v>
      </c>
      <c r="B9" s="24"/>
      <c r="C9" s="24"/>
      <c r="D9" s="2">
        <f t="shared" si="0"/>
        <v>0</v>
      </c>
      <c r="E9" s="2">
        <f t="shared" si="1"/>
        <v>207116.21999999997</v>
      </c>
      <c r="F9" s="2">
        <v>1020582.31</v>
      </c>
    </row>
    <row r="10" spans="1:7" x14ac:dyDescent="0.25">
      <c r="A10" s="1" t="s">
        <v>11</v>
      </c>
      <c r="B10" s="24"/>
      <c r="C10" s="24"/>
      <c r="D10" s="2">
        <f t="shared" si="0"/>
        <v>0</v>
      </c>
      <c r="E10" s="2">
        <f t="shared" si="1"/>
        <v>207116.21999999997</v>
      </c>
      <c r="F10" s="2">
        <v>749135.18</v>
      </c>
    </row>
    <row r="11" spans="1:7" x14ac:dyDescent="0.25">
      <c r="A11" s="1" t="s">
        <v>12</v>
      </c>
      <c r="B11" s="24"/>
      <c r="C11" s="24"/>
      <c r="D11" s="2">
        <f t="shared" si="0"/>
        <v>0</v>
      </c>
      <c r="E11" s="2">
        <f t="shared" si="1"/>
        <v>207116.21999999997</v>
      </c>
      <c r="F11" s="2">
        <v>771304.66</v>
      </c>
    </row>
    <row r="12" spans="1:7" x14ac:dyDescent="0.25">
      <c r="A12" s="1" t="s">
        <v>13</v>
      </c>
      <c r="B12" s="24"/>
      <c r="C12" s="24"/>
      <c r="D12" s="4">
        <f t="shared" si="0"/>
        <v>0</v>
      </c>
      <c r="E12" s="2">
        <f t="shared" si="1"/>
        <v>207116.21999999997</v>
      </c>
      <c r="F12" s="2">
        <v>778944.66</v>
      </c>
    </row>
    <row r="13" spans="1:7" x14ac:dyDescent="0.25">
      <c r="A13" s="1" t="s">
        <v>14</v>
      </c>
      <c r="B13" s="24"/>
      <c r="C13" s="24"/>
      <c r="D13" s="2">
        <f t="shared" si="0"/>
        <v>0</v>
      </c>
      <c r="E13" s="2">
        <f t="shared" si="1"/>
        <v>207116.21999999997</v>
      </c>
      <c r="F13" s="2">
        <v>578119.66</v>
      </c>
    </row>
    <row r="14" spans="1:7" x14ac:dyDescent="0.25">
      <c r="A14" s="1" t="s">
        <v>15</v>
      </c>
      <c r="B14" s="24"/>
      <c r="C14" s="24"/>
      <c r="D14" s="2">
        <f t="shared" si="0"/>
        <v>0</v>
      </c>
      <c r="E14" s="2">
        <f t="shared" si="1"/>
        <v>207116.21999999997</v>
      </c>
      <c r="F14" s="2">
        <v>553304.57999999996</v>
      </c>
    </row>
    <row r="15" spans="1:7" x14ac:dyDescent="0.25">
      <c r="E15" s="6"/>
    </row>
    <row r="16" spans="1:7" x14ac:dyDescent="0.25">
      <c r="A16" s="17" t="s">
        <v>16</v>
      </c>
      <c r="B16" s="10">
        <f>SUM(B3:B14)</f>
        <v>1676763.83</v>
      </c>
      <c r="C16" s="10">
        <f>SUM(C3:C14)</f>
        <v>2022952.08</v>
      </c>
      <c r="D16" s="10">
        <f>SUM(D3:D14)</f>
        <v>-346188.25000000012</v>
      </c>
      <c r="E16" s="11">
        <f>SUM(D16)</f>
        <v>-346188.25000000012</v>
      </c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38</v>
      </c>
      <c r="B20" s="2">
        <v>10645914.949999999</v>
      </c>
      <c r="C20" s="24">
        <v>13163.6</v>
      </c>
      <c r="D20" s="4">
        <v>2022952.08</v>
      </c>
      <c r="E20" s="4">
        <v>8609799.2699999996</v>
      </c>
      <c r="F20" s="4">
        <v>207116.22</v>
      </c>
    </row>
    <row r="21" spans="1:6" x14ac:dyDescent="0.25">
      <c r="A21" s="1" t="s">
        <v>34</v>
      </c>
      <c r="B21" s="2">
        <v>2852560</v>
      </c>
      <c r="C21" s="24"/>
      <c r="D21" s="24">
        <v>500</v>
      </c>
      <c r="E21" s="4">
        <v>2852560</v>
      </c>
      <c r="F21" s="24">
        <v>1127012.9099999999</v>
      </c>
    </row>
    <row r="22" spans="1:6" x14ac:dyDescent="0.25">
      <c r="A22" s="3" t="s">
        <v>39</v>
      </c>
      <c r="B22" s="2">
        <v>4858723.43</v>
      </c>
      <c r="C22" s="24">
        <v>196495.44</v>
      </c>
      <c r="D22" s="24">
        <v>845356.2</v>
      </c>
      <c r="E22" s="4">
        <v>3816871.79</v>
      </c>
      <c r="F22" s="24">
        <v>1818100.39</v>
      </c>
    </row>
    <row r="23" spans="1:6" x14ac:dyDescent="0.25">
      <c r="A23" s="18" t="s">
        <v>23</v>
      </c>
      <c r="B23" s="7">
        <f>SUM(B20:B22)</f>
        <v>18357198.379999999</v>
      </c>
      <c r="C23" s="7"/>
      <c r="D23" s="7"/>
      <c r="E23" s="7">
        <f>SUM(E20:E22)</f>
        <v>15279231.059999999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>
        <v>0</v>
      </c>
      <c r="C25" s="24">
        <v>0</v>
      </c>
      <c r="D25" s="24">
        <v>0</v>
      </c>
      <c r="E25" s="4">
        <v>0</v>
      </c>
      <c r="F25" s="24">
        <v>3711814.91</v>
      </c>
    </row>
    <row r="26" spans="1:6" x14ac:dyDescent="0.25">
      <c r="A26" s="1" t="s">
        <v>24</v>
      </c>
      <c r="B26" s="2">
        <v>0</v>
      </c>
      <c r="C26" s="24">
        <v>0</v>
      </c>
      <c r="D26" s="24">
        <v>885</v>
      </c>
      <c r="E26" s="4">
        <v>0</v>
      </c>
      <c r="F26" s="24">
        <v>96266.54</v>
      </c>
    </row>
    <row r="27" spans="1:6" x14ac:dyDescent="0.25">
      <c r="A27" s="1" t="s">
        <v>31</v>
      </c>
      <c r="B27" s="2">
        <v>21047.27</v>
      </c>
      <c r="C27" s="24">
        <v>0</v>
      </c>
      <c r="D27" s="24">
        <v>0</v>
      </c>
      <c r="E27" s="4">
        <v>21047.27</v>
      </c>
      <c r="F27" s="24">
        <v>21047.27</v>
      </c>
    </row>
    <row r="28" spans="1:6" x14ac:dyDescent="0.25">
      <c r="A28" s="1" t="s">
        <v>29</v>
      </c>
      <c r="B28" s="2">
        <v>76210.77</v>
      </c>
      <c r="C28" s="24">
        <v>0</v>
      </c>
      <c r="D28" s="24">
        <v>0</v>
      </c>
      <c r="E28" s="4">
        <v>76210.77</v>
      </c>
      <c r="F28" s="24">
        <v>76210.77</v>
      </c>
    </row>
    <row r="29" spans="1:6" x14ac:dyDescent="0.25">
      <c r="A29" s="1" t="s">
        <v>30</v>
      </c>
      <c r="B29" s="2"/>
      <c r="C29" s="24">
        <v>0</v>
      </c>
      <c r="D29" s="24">
        <v>0</v>
      </c>
      <c r="E29" s="4">
        <v>0</v>
      </c>
      <c r="F29" s="24">
        <v>-16783.7</v>
      </c>
    </row>
    <row r="30" spans="1:6" x14ac:dyDescent="0.25">
      <c r="A30" s="1" t="s">
        <v>28</v>
      </c>
      <c r="B30" s="2">
        <v>283048.25</v>
      </c>
      <c r="C30" s="24">
        <v>0</v>
      </c>
      <c r="D30" s="24">
        <v>0</v>
      </c>
      <c r="E30" s="4">
        <v>283048.25</v>
      </c>
      <c r="F30" s="24">
        <v>283048.25</v>
      </c>
    </row>
    <row r="31" spans="1:6" x14ac:dyDescent="0.25">
      <c r="A31" s="1" t="s">
        <v>27</v>
      </c>
      <c r="B31" s="2">
        <v>935243.27</v>
      </c>
      <c r="C31" s="24">
        <v>15614</v>
      </c>
      <c r="D31" s="24">
        <v>9515</v>
      </c>
      <c r="E31" s="4">
        <v>929144.27</v>
      </c>
      <c r="F31" s="24">
        <v>935243.27</v>
      </c>
    </row>
    <row r="32" spans="1:6" x14ac:dyDescent="0.25">
      <c r="A32" s="17" t="s">
        <v>25</v>
      </c>
      <c r="B32" s="7">
        <f>SUM(B25:B31)</f>
        <v>1315549.56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25696.93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42</v>
      </c>
    </row>
    <row r="37" spans="1:6" x14ac:dyDescent="0.25">
      <c r="A37" s="19"/>
      <c r="B37" s="20"/>
      <c r="C37" s="19"/>
      <c r="D37" s="19"/>
      <c r="E37" s="21"/>
      <c r="F37" s="26" t="s">
        <v>40</v>
      </c>
    </row>
    <row r="38" spans="1:6" ht="15.75" thickBot="1" x14ac:dyDescent="0.3">
      <c r="A38" s="19"/>
      <c r="B38" s="20"/>
      <c r="C38" s="19"/>
      <c r="D38" s="19"/>
      <c r="E38" s="21"/>
      <c r="F38" s="27" t="s">
        <v>41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E32" sqref="E3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45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37</v>
      </c>
    </row>
    <row r="3" spans="1:7" x14ac:dyDescent="0.25">
      <c r="A3" s="1" t="s">
        <v>3</v>
      </c>
      <c r="B3" s="24">
        <v>841797.46</v>
      </c>
      <c r="C3" s="24">
        <v>1151931.3400000001</v>
      </c>
      <c r="D3" s="2">
        <f t="shared" ref="D3:D14" si="0">B3-C3</f>
        <v>-310133.88000000012</v>
      </c>
      <c r="E3" s="2">
        <v>243170.59</v>
      </c>
      <c r="F3" s="2">
        <v>1501691.44</v>
      </c>
    </row>
    <row r="4" spans="1:7" x14ac:dyDescent="0.25">
      <c r="A4" s="1" t="s">
        <v>4</v>
      </c>
      <c r="B4" s="24">
        <v>834966.37</v>
      </c>
      <c r="C4" s="24">
        <v>871020.74</v>
      </c>
      <c r="D4" s="2">
        <f t="shared" si="0"/>
        <v>-36054.369999999995</v>
      </c>
      <c r="E4" s="2">
        <f>E3+B4-C4</f>
        <v>207116.21999999997</v>
      </c>
      <c r="F4" s="2">
        <v>1498918.41</v>
      </c>
    </row>
    <row r="5" spans="1:7" x14ac:dyDescent="0.25">
      <c r="A5" s="1" t="s">
        <v>5</v>
      </c>
      <c r="B5" s="24">
        <v>835462.84</v>
      </c>
      <c r="C5" s="24">
        <v>1037598.86</v>
      </c>
      <c r="D5" s="2">
        <f t="shared" si="0"/>
        <v>-202136.02000000002</v>
      </c>
      <c r="E5" s="2">
        <f t="shared" ref="E5:E14" si="1">E4+D5</f>
        <v>4980.1999999999534</v>
      </c>
      <c r="F5" s="2">
        <v>1151396.27</v>
      </c>
    </row>
    <row r="6" spans="1:7" x14ac:dyDescent="0.25">
      <c r="A6" s="1" t="s">
        <v>6</v>
      </c>
      <c r="B6" s="24"/>
      <c r="C6" s="24"/>
      <c r="D6" s="2">
        <f t="shared" si="0"/>
        <v>0</v>
      </c>
      <c r="E6" s="2">
        <f t="shared" si="1"/>
        <v>4980.1999999999534</v>
      </c>
      <c r="F6" s="2">
        <v>992244.49</v>
      </c>
    </row>
    <row r="7" spans="1:7" x14ac:dyDescent="0.25">
      <c r="A7" s="1" t="s">
        <v>7</v>
      </c>
      <c r="B7" s="24"/>
      <c r="C7" s="24"/>
      <c r="D7" s="2">
        <f t="shared" si="0"/>
        <v>0</v>
      </c>
      <c r="E7" s="2">
        <f t="shared" si="1"/>
        <v>4980.1999999999534</v>
      </c>
      <c r="F7" s="2">
        <v>887370.11</v>
      </c>
    </row>
    <row r="8" spans="1:7" x14ac:dyDescent="0.25">
      <c r="A8" s="1" t="s">
        <v>9</v>
      </c>
      <c r="B8" s="24"/>
      <c r="C8" s="24"/>
      <c r="D8" s="2">
        <f t="shared" si="0"/>
        <v>0</v>
      </c>
      <c r="E8" s="2">
        <f t="shared" si="1"/>
        <v>4980.1999999999534</v>
      </c>
      <c r="F8" s="2">
        <v>904289.31</v>
      </c>
    </row>
    <row r="9" spans="1:7" x14ac:dyDescent="0.25">
      <c r="A9" s="1" t="s">
        <v>10</v>
      </c>
      <c r="B9" s="24"/>
      <c r="C9" s="24"/>
      <c r="D9" s="2">
        <f t="shared" si="0"/>
        <v>0</v>
      </c>
      <c r="E9" s="2">
        <f t="shared" si="1"/>
        <v>4980.1999999999534</v>
      </c>
      <c r="F9" s="2">
        <v>1020582.31</v>
      </c>
    </row>
    <row r="10" spans="1:7" x14ac:dyDescent="0.25">
      <c r="A10" s="1" t="s">
        <v>11</v>
      </c>
      <c r="B10" s="24"/>
      <c r="C10" s="24"/>
      <c r="D10" s="2">
        <f t="shared" si="0"/>
        <v>0</v>
      </c>
      <c r="E10" s="2">
        <f t="shared" si="1"/>
        <v>4980.1999999999534</v>
      </c>
      <c r="F10" s="2">
        <v>749135.18</v>
      </c>
    </row>
    <row r="11" spans="1:7" x14ac:dyDescent="0.25">
      <c r="A11" s="1" t="s">
        <v>12</v>
      </c>
      <c r="B11" s="24"/>
      <c r="C11" s="24"/>
      <c r="D11" s="2">
        <f t="shared" si="0"/>
        <v>0</v>
      </c>
      <c r="E11" s="2">
        <f t="shared" si="1"/>
        <v>4980.1999999999534</v>
      </c>
      <c r="F11" s="2">
        <v>771304.66</v>
      </c>
    </row>
    <row r="12" spans="1:7" x14ac:dyDescent="0.25">
      <c r="A12" s="1" t="s">
        <v>13</v>
      </c>
      <c r="B12" s="24"/>
      <c r="C12" s="24"/>
      <c r="D12" s="4">
        <f t="shared" si="0"/>
        <v>0</v>
      </c>
      <c r="E12" s="2">
        <f t="shared" si="1"/>
        <v>4980.1999999999534</v>
      </c>
      <c r="F12" s="2">
        <v>778944.66</v>
      </c>
    </row>
    <row r="13" spans="1:7" x14ac:dyDescent="0.25">
      <c r="A13" s="1" t="s">
        <v>14</v>
      </c>
      <c r="B13" s="24"/>
      <c r="C13" s="24"/>
      <c r="D13" s="2">
        <f t="shared" si="0"/>
        <v>0</v>
      </c>
      <c r="E13" s="2">
        <f t="shared" si="1"/>
        <v>4980.1999999999534</v>
      </c>
      <c r="F13" s="2">
        <v>578119.66</v>
      </c>
    </row>
    <row r="14" spans="1:7" x14ac:dyDescent="0.25">
      <c r="A14" s="1" t="s">
        <v>15</v>
      </c>
      <c r="B14" s="24"/>
      <c r="C14" s="24"/>
      <c r="D14" s="2">
        <f t="shared" si="0"/>
        <v>0</v>
      </c>
      <c r="E14" s="2">
        <f t="shared" si="1"/>
        <v>4980.1999999999534</v>
      </c>
      <c r="F14" s="2">
        <v>553304.57999999996</v>
      </c>
    </row>
    <row r="15" spans="1:7" x14ac:dyDescent="0.25">
      <c r="E15" s="6"/>
    </row>
    <row r="16" spans="1:7" x14ac:dyDescent="0.25">
      <c r="A16" s="17" t="s">
        <v>16</v>
      </c>
      <c r="B16" s="10">
        <f>SUM(B3:B14)</f>
        <v>2512226.67</v>
      </c>
      <c r="C16" s="10">
        <f>SUM(C3:C14)</f>
        <v>3060550.94</v>
      </c>
      <c r="D16" s="10">
        <f>SUM(D3:D14)</f>
        <v>-548324.27000000014</v>
      </c>
      <c r="E16" s="11">
        <f>SUM(D16)</f>
        <v>-548324.27000000014</v>
      </c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38</v>
      </c>
      <c r="B20" s="2">
        <v>10645914.949999999</v>
      </c>
      <c r="C20" s="24">
        <v>214150.49</v>
      </c>
      <c r="D20" s="4">
        <v>3060550.94</v>
      </c>
      <c r="E20" s="4">
        <v>7371213.5199999996</v>
      </c>
      <c r="F20" s="4">
        <v>4980.2</v>
      </c>
    </row>
    <row r="21" spans="1:6" x14ac:dyDescent="0.25">
      <c r="A21" s="1" t="s">
        <v>34</v>
      </c>
      <c r="B21" s="2">
        <v>2852560</v>
      </c>
      <c r="C21" s="24"/>
      <c r="D21" s="24">
        <v>500</v>
      </c>
      <c r="E21" s="4">
        <v>2852560</v>
      </c>
      <c r="F21" s="24">
        <v>1127012.9099999999</v>
      </c>
    </row>
    <row r="22" spans="1:6" x14ac:dyDescent="0.25">
      <c r="A22" s="3" t="s">
        <v>39</v>
      </c>
      <c r="B22" s="2">
        <v>4858723.43</v>
      </c>
      <c r="C22" s="24">
        <v>205615.8</v>
      </c>
      <c r="D22" s="24">
        <v>1241169.6499999999</v>
      </c>
      <c r="E22" s="4">
        <v>3411937.98</v>
      </c>
      <c r="F22" s="24">
        <v>1573108.83</v>
      </c>
    </row>
    <row r="23" spans="1:6" x14ac:dyDescent="0.25">
      <c r="A23" s="18" t="s">
        <v>23</v>
      </c>
      <c r="B23" s="7">
        <f>SUM(B20:B22)</f>
        <v>18357198.379999999</v>
      </c>
      <c r="C23" s="7"/>
      <c r="D23" s="7"/>
      <c r="E23" s="7">
        <f>SUM(E20:E22)</f>
        <v>13635711.5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>
        <v>0</v>
      </c>
      <c r="D25" s="24">
        <v>0</v>
      </c>
      <c r="E25" s="4">
        <v>0</v>
      </c>
      <c r="F25" s="24">
        <v>3711814.91</v>
      </c>
    </row>
    <row r="26" spans="1:6" x14ac:dyDescent="0.25">
      <c r="A26" s="1" t="s">
        <v>24</v>
      </c>
      <c r="B26" s="2">
        <v>0</v>
      </c>
      <c r="C26" s="24">
        <v>0</v>
      </c>
      <c r="D26" s="24">
        <v>3385</v>
      </c>
      <c r="E26" s="4">
        <v>0</v>
      </c>
      <c r="F26" s="24">
        <v>93766.54</v>
      </c>
    </row>
    <row r="27" spans="1:6" x14ac:dyDescent="0.25">
      <c r="A27" s="1" t="s">
        <v>31</v>
      </c>
      <c r="B27" s="2">
        <v>21047.27</v>
      </c>
      <c r="C27" s="24">
        <v>0</v>
      </c>
      <c r="D27" s="24">
        <v>0</v>
      </c>
      <c r="E27" s="4">
        <v>21047.27</v>
      </c>
      <c r="F27" s="24">
        <v>21047.27</v>
      </c>
    </row>
    <row r="28" spans="1:6" x14ac:dyDescent="0.25">
      <c r="A28" s="1" t="s">
        <v>29</v>
      </c>
      <c r="B28" s="2">
        <v>76210.77</v>
      </c>
      <c r="C28" s="24">
        <v>0</v>
      </c>
      <c r="D28" s="24">
        <v>0</v>
      </c>
      <c r="E28" s="4">
        <v>76210.77</v>
      </c>
      <c r="F28" s="24">
        <v>76210.77</v>
      </c>
    </row>
    <row r="29" spans="1:6" x14ac:dyDescent="0.25">
      <c r="A29" s="1" t="s">
        <v>30</v>
      </c>
      <c r="B29" s="2"/>
      <c r="C29" s="24">
        <v>0</v>
      </c>
      <c r="D29" s="24">
        <v>0</v>
      </c>
      <c r="E29" s="4">
        <v>0</v>
      </c>
      <c r="F29" s="24">
        <v>-16783.7</v>
      </c>
    </row>
    <row r="30" spans="1:6" x14ac:dyDescent="0.25">
      <c r="A30" s="1" t="s">
        <v>28</v>
      </c>
      <c r="B30" s="2">
        <v>283048.25</v>
      </c>
      <c r="C30" s="24">
        <v>0</v>
      </c>
      <c r="D30" s="24">
        <v>0</v>
      </c>
      <c r="E30" s="4">
        <v>283048.25</v>
      </c>
      <c r="F30" s="24">
        <v>283048.25</v>
      </c>
    </row>
    <row r="31" spans="1:6" x14ac:dyDescent="0.25">
      <c r="A31" s="1" t="s">
        <v>27</v>
      </c>
      <c r="B31" s="2">
        <v>935243.27</v>
      </c>
      <c r="C31" s="24">
        <v>15614</v>
      </c>
      <c r="D31" s="24">
        <v>54155</v>
      </c>
      <c r="E31" s="4">
        <v>873112.71</v>
      </c>
      <c r="F31" s="24">
        <v>890603.27</v>
      </c>
    </row>
    <row r="32" spans="1:6" x14ac:dyDescent="0.25">
      <c r="A32" s="17" t="s">
        <v>25</v>
      </c>
      <c r="B32" s="7">
        <f>SUM(B25:B31)</f>
        <v>1315549.56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25696.93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42</v>
      </c>
    </row>
    <row r="37" spans="1:6" x14ac:dyDescent="0.25">
      <c r="A37" s="19"/>
      <c r="B37" s="20"/>
      <c r="C37" s="19"/>
      <c r="D37" s="19"/>
      <c r="E37" s="21"/>
      <c r="F37" s="26" t="s">
        <v>40</v>
      </c>
    </row>
    <row r="38" spans="1:6" ht="15.75" thickBot="1" x14ac:dyDescent="0.3">
      <c r="A38" s="19"/>
      <c r="B38" s="20"/>
      <c r="C38" s="19"/>
      <c r="D38" s="19"/>
      <c r="E38" s="21"/>
      <c r="F38" s="27" t="s">
        <v>41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A35" sqref="A35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46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37</v>
      </c>
    </row>
    <row r="3" spans="1:7" x14ac:dyDescent="0.25">
      <c r="A3" s="1" t="s">
        <v>3</v>
      </c>
      <c r="B3" s="24">
        <v>841797.46</v>
      </c>
      <c r="C3" s="24">
        <v>1151931.3400000001</v>
      </c>
      <c r="D3" s="2">
        <f t="shared" ref="D3:D14" si="0">B3-C3</f>
        <v>-310133.88000000012</v>
      </c>
      <c r="E3" s="2">
        <v>243170.59</v>
      </c>
      <c r="F3" s="2">
        <v>1501691.44</v>
      </c>
    </row>
    <row r="4" spans="1:7" x14ac:dyDescent="0.25">
      <c r="A4" s="1" t="s">
        <v>4</v>
      </c>
      <c r="B4" s="24">
        <v>834966.37</v>
      </c>
      <c r="C4" s="24">
        <v>871020.74</v>
      </c>
      <c r="D4" s="2">
        <f t="shared" si="0"/>
        <v>-36054.369999999995</v>
      </c>
      <c r="E4" s="2">
        <f>E3+B4-C4</f>
        <v>207116.21999999997</v>
      </c>
      <c r="F4" s="2">
        <v>1498918.41</v>
      </c>
    </row>
    <row r="5" spans="1:7" x14ac:dyDescent="0.25">
      <c r="A5" s="1" t="s">
        <v>5</v>
      </c>
      <c r="B5" s="24">
        <v>835462.84</v>
      </c>
      <c r="C5" s="24">
        <v>1037598.86</v>
      </c>
      <c r="D5" s="2">
        <f t="shared" si="0"/>
        <v>-202136.02000000002</v>
      </c>
      <c r="E5" s="2">
        <f t="shared" ref="E5:E14" si="1">E4+D5</f>
        <v>4980.1999999999534</v>
      </c>
      <c r="F5" s="2">
        <v>1151396.27</v>
      </c>
    </row>
    <row r="6" spans="1:7" x14ac:dyDescent="0.25">
      <c r="A6" s="1" t="s">
        <v>6</v>
      </c>
      <c r="B6" s="24">
        <v>795098.61</v>
      </c>
      <c r="C6" s="24">
        <v>858281.79</v>
      </c>
      <c r="D6" s="2">
        <f t="shared" si="0"/>
        <v>-63183.180000000051</v>
      </c>
      <c r="E6" s="2">
        <f t="shared" si="1"/>
        <v>-58202.980000000098</v>
      </c>
      <c r="F6" s="2">
        <v>992244.49</v>
      </c>
    </row>
    <row r="7" spans="1:7" x14ac:dyDescent="0.25">
      <c r="A7" s="1" t="s">
        <v>7</v>
      </c>
      <c r="B7" s="24"/>
      <c r="C7" s="24"/>
      <c r="D7" s="2">
        <f t="shared" si="0"/>
        <v>0</v>
      </c>
      <c r="E7" s="2">
        <f t="shared" si="1"/>
        <v>-58202.980000000098</v>
      </c>
      <c r="F7" s="2">
        <v>887370.11</v>
      </c>
    </row>
    <row r="8" spans="1:7" x14ac:dyDescent="0.25">
      <c r="A8" s="1" t="s">
        <v>9</v>
      </c>
      <c r="B8" s="24"/>
      <c r="C8" s="24"/>
      <c r="D8" s="2">
        <f t="shared" si="0"/>
        <v>0</v>
      </c>
      <c r="E8" s="2">
        <f t="shared" si="1"/>
        <v>-58202.980000000098</v>
      </c>
      <c r="F8" s="2">
        <v>904289.31</v>
      </c>
    </row>
    <row r="9" spans="1:7" x14ac:dyDescent="0.25">
      <c r="A9" s="1" t="s">
        <v>10</v>
      </c>
      <c r="B9" s="24"/>
      <c r="C9" s="24"/>
      <c r="D9" s="2">
        <f t="shared" si="0"/>
        <v>0</v>
      </c>
      <c r="E9" s="2">
        <f t="shared" si="1"/>
        <v>-58202.980000000098</v>
      </c>
      <c r="F9" s="2">
        <v>1020582.31</v>
      </c>
    </row>
    <row r="10" spans="1:7" x14ac:dyDescent="0.25">
      <c r="A10" s="1" t="s">
        <v>11</v>
      </c>
      <c r="B10" s="24"/>
      <c r="C10" s="24"/>
      <c r="D10" s="2">
        <f t="shared" si="0"/>
        <v>0</v>
      </c>
      <c r="E10" s="2">
        <f t="shared" si="1"/>
        <v>-58202.980000000098</v>
      </c>
      <c r="F10" s="2">
        <v>749135.18</v>
      </c>
    </row>
    <row r="11" spans="1:7" x14ac:dyDescent="0.25">
      <c r="A11" s="1" t="s">
        <v>12</v>
      </c>
      <c r="B11" s="24"/>
      <c r="C11" s="24"/>
      <c r="D11" s="2">
        <f t="shared" si="0"/>
        <v>0</v>
      </c>
      <c r="E11" s="2">
        <f t="shared" si="1"/>
        <v>-58202.980000000098</v>
      </c>
      <c r="F11" s="2">
        <v>771304.66</v>
      </c>
    </row>
    <row r="12" spans="1:7" x14ac:dyDescent="0.25">
      <c r="A12" s="1" t="s">
        <v>13</v>
      </c>
      <c r="B12" s="24"/>
      <c r="C12" s="24"/>
      <c r="D12" s="4">
        <f t="shared" si="0"/>
        <v>0</v>
      </c>
      <c r="E12" s="2">
        <f t="shared" si="1"/>
        <v>-58202.980000000098</v>
      </c>
      <c r="F12" s="2">
        <v>778944.66</v>
      </c>
    </row>
    <row r="13" spans="1:7" x14ac:dyDescent="0.25">
      <c r="A13" s="1" t="s">
        <v>14</v>
      </c>
      <c r="B13" s="24"/>
      <c r="C13" s="24"/>
      <c r="D13" s="2">
        <f t="shared" si="0"/>
        <v>0</v>
      </c>
      <c r="E13" s="2">
        <f t="shared" si="1"/>
        <v>-58202.980000000098</v>
      </c>
      <c r="F13" s="2">
        <v>578119.66</v>
      </c>
    </row>
    <row r="14" spans="1:7" x14ac:dyDescent="0.25">
      <c r="A14" s="1" t="s">
        <v>15</v>
      </c>
      <c r="B14" s="24"/>
      <c r="C14" s="24"/>
      <c r="D14" s="2">
        <f t="shared" si="0"/>
        <v>0</v>
      </c>
      <c r="E14" s="2">
        <f t="shared" si="1"/>
        <v>-58202.980000000098</v>
      </c>
      <c r="F14" s="2">
        <v>553304.57999999996</v>
      </c>
    </row>
    <row r="15" spans="1:7" x14ac:dyDescent="0.25">
      <c r="E15" s="6"/>
    </row>
    <row r="16" spans="1:7" x14ac:dyDescent="0.25">
      <c r="A16" s="17" t="s">
        <v>16</v>
      </c>
      <c r="B16" s="10">
        <f>SUM(B3:B14)</f>
        <v>3307325.28</v>
      </c>
      <c r="C16" s="10">
        <f>SUM(C3:C14)</f>
        <v>3918832.73</v>
      </c>
      <c r="D16" s="10">
        <f>SUM(D3:D14)</f>
        <v>-611507.45000000019</v>
      </c>
      <c r="E16" s="11">
        <f>SUM(D16)</f>
        <v>-611507.45000000019</v>
      </c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38</v>
      </c>
      <c r="B20" s="2">
        <v>10645914.949999999</v>
      </c>
      <c r="C20" s="24">
        <v>30622.09</v>
      </c>
      <c r="D20" s="4">
        <v>3918832.73</v>
      </c>
      <c r="E20" s="4">
        <v>6696460.1299999999</v>
      </c>
      <c r="F20" s="4">
        <v>-58202.98</v>
      </c>
    </row>
    <row r="21" spans="1:6" x14ac:dyDescent="0.25">
      <c r="A21" s="1" t="s">
        <v>34</v>
      </c>
      <c r="B21" s="2">
        <v>2852560</v>
      </c>
      <c r="C21" s="24"/>
      <c r="D21" s="24">
        <v>500</v>
      </c>
      <c r="E21" s="4">
        <v>2852560</v>
      </c>
      <c r="F21" s="24">
        <v>1127012.9099999999</v>
      </c>
    </row>
    <row r="22" spans="1:6" x14ac:dyDescent="0.25">
      <c r="A22" s="3" t="s">
        <v>39</v>
      </c>
      <c r="B22" s="2">
        <v>4858723.43</v>
      </c>
      <c r="C22" s="24">
        <v>267161.17</v>
      </c>
      <c r="D22" s="24">
        <v>1506552.78</v>
      </c>
      <c r="E22" s="4">
        <v>3085009.48</v>
      </c>
      <c r="F22" s="24">
        <v>1439649.89</v>
      </c>
    </row>
    <row r="23" spans="1:6" x14ac:dyDescent="0.25">
      <c r="A23" s="18" t="s">
        <v>23</v>
      </c>
      <c r="B23" s="7">
        <f>SUM(B20:B22)</f>
        <v>18357198.379999999</v>
      </c>
      <c r="C23" s="7"/>
      <c r="D23" s="7"/>
      <c r="E23" s="7">
        <f>SUM(E20:E22)</f>
        <v>12634029.609999999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>
        <v>0</v>
      </c>
      <c r="D25" s="24">
        <v>0</v>
      </c>
      <c r="E25" s="4">
        <v>0</v>
      </c>
      <c r="F25" s="24">
        <v>3711814.91</v>
      </c>
    </row>
    <row r="26" spans="1:6" x14ac:dyDescent="0.25">
      <c r="A26" s="1" t="s">
        <v>24</v>
      </c>
      <c r="B26" s="2">
        <v>0</v>
      </c>
      <c r="C26" s="24">
        <v>0</v>
      </c>
      <c r="D26" s="24">
        <v>3385</v>
      </c>
      <c r="E26" s="4">
        <v>0</v>
      </c>
      <c r="F26" s="24">
        <v>93766.54</v>
      </c>
    </row>
    <row r="27" spans="1:6" x14ac:dyDescent="0.25">
      <c r="A27" s="1" t="s">
        <v>31</v>
      </c>
      <c r="B27" s="2">
        <v>21047.27</v>
      </c>
      <c r="C27" s="24">
        <v>0</v>
      </c>
      <c r="D27" s="24">
        <v>0</v>
      </c>
      <c r="E27" s="4">
        <v>21047.27</v>
      </c>
      <c r="F27" s="24">
        <v>21047.27</v>
      </c>
    </row>
    <row r="28" spans="1:6" x14ac:dyDescent="0.25">
      <c r="A28" s="1" t="s">
        <v>29</v>
      </c>
      <c r="B28" s="2">
        <v>76210.77</v>
      </c>
      <c r="C28" s="24">
        <v>0</v>
      </c>
      <c r="D28" s="24">
        <v>0</v>
      </c>
      <c r="E28" s="4">
        <v>76210.77</v>
      </c>
      <c r="F28" s="24">
        <v>76210.77</v>
      </c>
    </row>
    <row r="29" spans="1:6" x14ac:dyDescent="0.25">
      <c r="A29" s="1" t="s">
        <v>30</v>
      </c>
      <c r="B29" s="2"/>
      <c r="C29" s="24">
        <v>0</v>
      </c>
      <c r="D29" s="24">
        <v>0</v>
      </c>
      <c r="E29" s="4">
        <v>0</v>
      </c>
      <c r="F29" s="24">
        <v>-16783.7</v>
      </c>
    </row>
    <row r="30" spans="1:6" x14ac:dyDescent="0.25">
      <c r="A30" s="1" t="s">
        <v>28</v>
      </c>
      <c r="B30" s="2">
        <v>283048.25</v>
      </c>
      <c r="C30" s="24">
        <v>0</v>
      </c>
      <c r="D30" s="24">
        <v>0</v>
      </c>
      <c r="E30" s="4">
        <v>283048.25</v>
      </c>
      <c r="F30" s="24">
        <v>283048.25</v>
      </c>
    </row>
    <row r="31" spans="1:6" x14ac:dyDescent="0.25">
      <c r="A31" s="1" t="s">
        <v>27</v>
      </c>
      <c r="B31" s="2">
        <v>935243.27</v>
      </c>
      <c r="C31" s="24">
        <v>644087</v>
      </c>
      <c r="D31" s="24">
        <v>125626.92</v>
      </c>
      <c r="E31" s="4">
        <v>184559.35</v>
      </c>
      <c r="F31" s="24">
        <v>819131.35</v>
      </c>
    </row>
    <row r="32" spans="1:6" x14ac:dyDescent="0.25">
      <c r="A32" s="17" t="s">
        <v>25</v>
      </c>
      <c r="B32" s="7">
        <f>SUM(B25:B31)</f>
        <v>1315549.56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27523.17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42</v>
      </c>
    </row>
    <row r="37" spans="1:6" x14ac:dyDescent="0.25">
      <c r="A37" s="19"/>
      <c r="B37" s="20"/>
      <c r="C37" s="19"/>
      <c r="D37" s="19"/>
      <c r="E37" s="21"/>
      <c r="F37" s="26" t="s">
        <v>40</v>
      </c>
    </row>
    <row r="38" spans="1:6" ht="15.75" thickBot="1" x14ac:dyDescent="0.3">
      <c r="A38" s="19"/>
      <c r="B38" s="20"/>
      <c r="C38" s="19"/>
      <c r="D38" s="19"/>
      <c r="E38" s="21"/>
      <c r="F38" s="27" t="s">
        <v>41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C20" sqref="C20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47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37</v>
      </c>
    </row>
    <row r="3" spans="1:7" x14ac:dyDescent="0.25">
      <c r="A3" s="1" t="s">
        <v>3</v>
      </c>
      <c r="B3" s="24">
        <v>841797.46</v>
      </c>
      <c r="C3" s="24">
        <v>1151931.3400000001</v>
      </c>
      <c r="D3" s="2">
        <f t="shared" ref="D3:D14" si="0">B3-C3</f>
        <v>-310133.88000000012</v>
      </c>
      <c r="E3" s="2">
        <v>243170.59</v>
      </c>
      <c r="F3" s="2">
        <v>1501691.44</v>
      </c>
    </row>
    <row r="4" spans="1:7" x14ac:dyDescent="0.25">
      <c r="A4" s="1" t="s">
        <v>4</v>
      </c>
      <c r="B4" s="24">
        <v>834966.37</v>
      </c>
      <c r="C4" s="24">
        <v>871020.74</v>
      </c>
      <c r="D4" s="2">
        <f t="shared" si="0"/>
        <v>-36054.369999999995</v>
      </c>
      <c r="E4" s="2">
        <f>E3+B4-C4</f>
        <v>207116.21999999997</v>
      </c>
      <c r="F4" s="2">
        <v>1498918.41</v>
      </c>
    </row>
    <row r="5" spans="1:7" x14ac:dyDescent="0.25">
      <c r="A5" s="1" t="s">
        <v>5</v>
      </c>
      <c r="B5" s="24">
        <v>835462.84</v>
      </c>
      <c r="C5" s="24">
        <v>1037598.86</v>
      </c>
      <c r="D5" s="2">
        <f t="shared" si="0"/>
        <v>-202136.02000000002</v>
      </c>
      <c r="E5" s="2">
        <f t="shared" ref="E5:E14" si="1">E4+D5</f>
        <v>4980.1999999999534</v>
      </c>
      <c r="F5" s="2">
        <v>1151396.27</v>
      </c>
    </row>
    <row r="6" spans="1:7" x14ac:dyDescent="0.25">
      <c r="A6" s="1" t="s">
        <v>6</v>
      </c>
      <c r="B6" s="24">
        <v>795098.61</v>
      </c>
      <c r="C6" s="24">
        <v>858281.79</v>
      </c>
      <c r="D6" s="2">
        <f t="shared" si="0"/>
        <v>-63183.180000000051</v>
      </c>
      <c r="E6" s="2">
        <f t="shared" si="1"/>
        <v>-58202.980000000098</v>
      </c>
      <c r="F6" s="2">
        <v>992244.49</v>
      </c>
    </row>
    <row r="7" spans="1:7" x14ac:dyDescent="0.25">
      <c r="A7" s="1" t="s">
        <v>7</v>
      </c>
      <c r="B7" s="24">
        <v>1295250.53</v>
      </c>
      <c r="C7" s="24">
        <v>880046.38</v>
      </c>
      <c r="D7" s="2">
        <f t="shared" si="0"/>
        <v>415204.15</v>
      </c>
      <c r="E7" s="2">
        <f t="shared" si="1"/>
        <v>357001.16999999993</v>
      </c>
      <c r="F7" s="2">
        <v>887370.11</v>
      </c>
    </row>
    <row r="8" spans="1:7" x14ac:dyDescent="0.25">
      <c r="A8" s="1" t="s">
        <v>9</v>
      </c>
      <c r="B8" s="24">
        <v>805898.33</v>
      </c>
      <c r="C8" s="24">
        <v>839903.03</v>
      </c>
      <c r="D8" s="2">
        <f t="shared" si="0"/>
        <v>-34004.70000000007</v>
      </c>
      <c r="E8" s="2">
        <f t="shared" si="1"/>
        <v>322996.46999999986</v>
      </c>
      <c r="F8" s="2">
        <v>904289.31</v>
      </c>
    </row>
    <row r="9" spans="1:7" x14ac:dyDescent="0.25">
      <c r="A9" s="1" t="s">
        <v>10</v>
      </c>
      <c r="B9" s="24">
        <v>846663.3</v>
      </c>
      <c r="C9" s="24">
        <v>1087220.21</v>
      </c>
      <c r="D9" s="2">
        <f t="shared" si="0"/>
        <v>-240556.90999999992</v>
      </c>
      <c r="E9" s="2">
        <f t="shared" si="1"/>
        <v>82439.559999999939</v>
      </c>
      <c r="F9" s="2">
        <v>1020582.31</v>
      </c>
    </row>
    <row r="10" spans="1:7" x14ac:dyDescent="0.25">
      <c r="A10" s="1" t="s">
        <v>11</v>
      </c>
      <c r="B10" s="24">
        <v>840943.44</v>
      </c>
      <c r="C10" s="24">
        <v>716926.84</v>
      </c>
      <c r="D10" s="2">
        <f t="shared" si="0"/>
        <v>124016.59999999998</v>
      </c>
      <c r="E10" s="2">
        <f t="shared" si="1"/>
        <v>206456.15999999992</v>
      </c>
      <c r="F10" s="2">
        <v>749135.18</v>
      </c>
    </row>
    <row r="11" spans="1:7" x14ac:dyDescent="0.25">
      <c r="A11" s="1" t="s">
        <v>12</v>
      </c>
      <c r="B11" s="24"/>
      <c r="C11" s="24"/>
      <c r="D11" s="2">
        <f t="shared" si="0"/>
        <v>0</v>
      </c>
      <c r="E11" s="2">
        <f t="shared" si="1"/>
        <v>206456.15999999992</v>
      </c>
      <c r="F11" s="2">
        <v>771304.66</v>
      </c>
    </row>
    <row r="12" spans="1:7" x14ac:dyDescent="0.25">
      <c r="A12" s="1" t="s">
        <v>13</v>
      </c>
      <c r="B12" s="24"/>
      <c r="C12" s="24"/>
      <c r="D12" s="4">
        <f t="shared" si="0"/>
        <v>0</v>
      </c>
      <c r="E12" s="2">
        <f t="shared" si="1"/>
        <v>206456.15999999992</v>
      </c>
      <c r="F12" s="2">
        <v>778944.66</v>
      </c>
    </row>
    <row r="13" spans="1:7" x14ac:dyDescent="0.25">
      <c r="A13" s="1" t="s">
        <v>14</v>
      </c>
      <c r="B13" s="24"/>
      <c r="C13" s="24"/>
      <c r="D13" s="2">
        <f t="shared" si="0"/>
        <v>0</v>
      </c>
      <c r="E13" s="2">
        <f t="shared" si="1"/>
        <v>206456.15999999992</v>
      </c>
      <c r="F13" s="2">
        <v>578119.66</v>
      </c>
    </row>
    <row r="14" spans="1:7" x14ac:dyDescent="0.25">
      <c r="A14" s="1" t="s">
        <v>15</v>
      </c>
      <c r="B14" s="24"/>
      <c r="C14" s="24"/>
      <c r="D14" s="2">
        <f t="shared" si="0"/>
        <v>0</v>
      </c>
      <c r="E14" s="2">
        <f t="shared" si="1"/>
        <v>206456.15999999992</v>
      </c>
      <c r="F14" s="2">
        <v>553304.57999999996</v>
      </c>
    </row>
    <row r="15" spans="1:7" x14ac:dyDescent="0.25">
      <c r="E15" s="6"/>
    </row>
    <row r="16" spans="1:7" x14ac:dyDescent="0.25">
      <c r="A16" s="17" t="s">
        <v>16</v>
      </c>
      <c r="B16" s="10">
        <f>SUM(B3:B14)</f>
        <v>7096080.879999999</v>
      </c>
      <c r="C16" s="10">
        <f>SUM(C3:C14)</f>
        <v>7442929.1900000004</v>
      </c>
      <c r="D16" s="10">
        <f>SUM(D3:D14)</f>
        <v>-346848.31000000017</v>
      </c>
      <c r="E16" s="11">
        <f>SUM(D16)</f>
        <v>-346848.31000000017</v>
      </c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38</v>
      </c>
      <c r="B20" s="2">
        <v>10645914.949999999</v>
      </c>
      <c r="C20" s="24">
        <v>30947.09</v>
      </c>
      <c r="D20" s="4">
        <f>SUM(C3:C14)</f>
        <v>7442929.1900000004</v>
      </c>
      <c r="E20" s="4">
        <f>SUM(B20-D20-C20)</f>
        <v>3172038.669999999</v>
      </c>
      <c r="F20" s="4">
        <v>82439.56</v>
      </c>
    </row>
    <row r="21" spans="1:6" x14ac:dyDescent="0.25">
      <c r="A21" s="1" t="s">
        <v>34</v>
      </c>
      <c r="B21" s="2">
        <v>2852560</v>
      </c>
      <c r="C21" s="24">
        <v>0</v>
      </c>
      <c r="D21" s="24">
        <v>1636100</v>
      </c>
      <c r="E21" s="4">
        <v>1216460</v>
      </c>
      <c r="F21" s="24">
        <v>961478.69</v>
      </c>
    </row>
    <row r="22" spans="1:6" x14ac:dyDescent="0.25">
      <c r="A22" s="3" t="s">
        <v>39</v>
      </c>
      <c r="B22" s="2">
        <v>4858723.43</v>
      </c>
      <c r="C22" s="24"/>
      <c r="D22" s="24">
        <v>2621135.04</v>
      </c>
      <c r="E22" s="4">
        <v>1869715.96</v>
      </c>
      <c r="F22" s="24">
        <v>2345787.56</v>
      </c>
    </row>
    <row r="23" spans="1:6" x14ac:dyDescent="0.25">
      <c r="A23" s="18" t="s">
        <v>23</v>
      </c>
      <c r="B23" s="7">
        <f>SUM(B20:B22)</f>
        <v>18357198.379999999</v>
      </c>
      <c r="C23" s="7"/>
      <c r="D23" s="7"/>
      <c r="E23" s="7">
        <f>SUM(E20:E22)</f>
        <v>6258214.629999999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>
        <v>0</v>
      </c>
      <c r="D25" s="24">
        <v>500000</v>
      </c>
      <c r="E25" s="4"/>
      <c r="F25" s="24">
        <v>3211814.91</v>
      </c>
    </row>
    <row r="26" spans="1:6" x14ac:dyDescent="0.25">
      <c r="A26" s="1" t="s">
        <v>24</v>
      </c>
      <c r="B26" s="2">
        <v>0</v>
      </c>
      <c r="C26" s="24"/>
      <c r="D26" s="24">
        <v>18572.5</v>
      </c>
      <c r="E26" s="4"/>
      <c r="F26" s="24">
        <v>78579.039999999994</v>
      </c>
    </row>
    <row r="27" spans="1:6" x14ac:dyDescent="0.25">
      <c r="A27" s="1" t="s">
        <v>31</v>
      </c>
      <c r="B27" s="2">
        <v>21047.27</v>
      </c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>
        <v>76210.77</v>
      </c>
      <c r="C28" s="24"/>
      <c r="D28" s="24"/>
      <c r="E28" s="4"/>
      <c r="F28" s="24">
        <v>76210.77</v>
      </c>
    </row>
    <row r="29" spans="1:6" x14ac:dyDescent="0.25">
      <c r="A29" s="1" t="s">
        <v>30</v>
      </c>
      <c r="B29" s="2"/>
      <c r="C29" s="24"/>
      <c r="D29" s="24"/>
      <c r="E29" s="4"/>
      <c r="F29" s="24">
        <v>-16783.7</v>
      </c>
    </row>
    <row r="30" spans="1:6" x14ac:dyDescent="0.25">
      <c r="A30" s="1" t="s">
        <v>28</v>
      </c>
      <c r="B30" s="2">
        <v>283048.25</v>
      </c>
      <c r="C30" s="24"/>
      <c r="D30" s="24"/>
      <c r="E30" s="4"/>
      <c r="F30" s="24">
        <v>283048.25</v>
      </c>
    </row>
    <row r="31" spans="1:6" x14ac:dyDescent="0.25">
      <c r="A31" s="1" t="s">
        <v>27</v>
      </c>
      <c r="B31" s="2">
        <v>935243.27</v>
      </c>
      <c r="C31" s="24">
        <v>62909.18</v>
      </c>
      <c r="D31" s="24">
        <v>717053.96</v>
      </c>
      <c r="E31" s="4"/>
      <c r="F31" s="24">
        <v>227704.31</v>
      </c>
    </row>
    <row r="32" spans="1:6" x14ac:dyDescent="0.25">
      <c r="A32" s="17" t="s">
        <v>25</v>
      </c>
      <c r="B32" s="7">
        <f>SUM(B25:B31)</f>
        <v>1315549.56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31582.28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42</v>
      </c>
    </row>
    <row r="37" spans="1:6" x14ac:dyDescent="0.25">
      <c r="A37" s="19"/>
      <c r="B37" s="20"/>
      <c r="C37" s="19"/>
      <c r="D37" s="19"/>
      <c r="E37" s="21"/>
      <c r="F37" s="26" t="s">
        <v>40</v>
      </c>
    </row>
    <row r="38" spans="1:6" ht="15.75" thickBot="1" x14ac:dyDescent="0.3">
      <c r="A38" s="19"/>
      <c r="B38" s="20"/>
      <c r="C38" s="19"/>
      <c r="D38" s="19"/>
      <c r="E38" s="21"/>
      <c r="F38" s="27" t="s">
        <v>41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48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37</v>
      </c>
    </row>
    <row r="3" spans="1:7" x14ac:dyDescent="0.25">
      <c r="A3" s="1" t="s">
        <v>3</v>
      </c>
      <c r="B3" s="24">
        <v>841797.46</v>
      </c>
      <c r="C3" s="24">
        <v>1151931.3400000001</v>
      </c>
      <c r="D3" s="2">
        <f t="shared" ref="D3:D14" si="0">B3-C3</f>
        <v>-310133.88000000012</v>
      </c>
      <c r="E3" s="2">
        <v>243170.59</v>
      </c>
      <c r="F3" s="2">
        <v>1501691.44</v>
      </c>
    </row>
    <row r="4" spans="1:7" x14ac:dyDescent="0.25">
      <c r="A4" s="1" t="s">
        <v>4</v>
      </c>
      <c r="B4" s="24">
        <v>834966.37</v>
      </c>
      <c r="C4" s="24">
        <v>871020.74</v>
      </c>
      <c r="D4" s="2">
        <f t="shared" si="0"/>
        <v>-36054.369999999995</v>
      </c>
      <c r="E4" s="2">
        <f>E3+B4-C4</f>
        <v>207116.21999999997</v>
      </c>
      <c r="F4" s="2">
        <v>1498918.41</v>
      </c>
    </row>
    <row r="5" spans="1:7" x14ac:dyDescent="0.25">
      <c r="A5" s="1" t="s">
        <v>5</v>
      </c>
      <c r="B5" s="24">
        <v>835462.84</v>
      </c>
      <c r="C5" s="24">
        <v>1037598.86</v>
      </c>
      <c r="D5" s="2">
        <f t="shared" si="0"/>
        <v>-202136.02000000002</v>
      </c>
      <c r="E5" s="2">
        <f t="shared" ref="E5:E14" si="1">E4+D5</f>
        <v>4980.1999999999534</v>
      </c>
      <c r="F5" s="2">
        <v>1151396.27</v>
      </c>
    </row>
    <row r="6" spans="1:7" x14ac:dyDescent="0.25">
      <c r="A6" s="1" t="s">
        <v>6</v>
      </c>
      <c r="B6" s="24">
        <v>795098.61</v>
      </c>
      <c r="C6" s="24">
        <v>858281.79</v>
      </c>
      <c r="D6" s="2">
        <f t="shared" si="0"/>
        <v>-63183.180000000051</v>
      </c>
      <c r="E6" s="2">
        <f t="shared" si="1"/>
        <v>-58202.980000000098</v>
      </c>
      <c r="F6" s="2">
        <v>992244.49</v>
      </c>
    </row>
    <row r="7" spans="1:7" x14ac:dyDescent="0.25">
      <c r="A7" s="1" t="s">
        <v>7</v>
      </c>
      <c r="B7" s="24">
        <v>1295250.53</v>
      </c>
      <c r="C7" s="24">
        <v>880046.38</v>
      </c>
      <c r="D7" s="2">
        <f t="shared" si="0"/>
        <v>415204.15</v>
      </c>
      <c r="E7" s="2">
        <f t="shared" si="1"/>
        <v>357001.16999999993</v>
      </c>
      <c r="F7" s="2">
        <v>887370.11</v>
      </c>
    </row>
    <row r="8" spans="1:7" x14ac:dyDescent="0.25">
      <c r="A8" s="1" t="s">
        <v>9</v>
      </c>
      <c r="B8" s="24">
        <v>805898.33</v>
      </c>
      <c r="C8" s="24">
        <v>839903.03</v>
      </c>
      <c r="D8" s="2">
        <f t="shared" si="0"/>
        <v>-34004.70000000007</v>
      </c>
      <c r="E8" s="2">
        <f t="shared" si="1"/>
        <v>322996.46999999986</v>
      </c>
      <c r="F8" s="2">
        <v>904289.31</v>
      </c>
    </row>
    <row r="9" spans="1:7" x14ac:dyDescent="0.25">
      <c r="A9" s="1" t="s">
        <v>10</v>
      </c>
      <c r="B9" s="24">
        <v>846663.3</v>
      </c>
      <c r="C9" s="24">
        <v>1087220.21</v>
      </c>
      <c r="D9" s="2">
        <f t="shared" si="0"/>
        <v>-240556.90999999992</v>
      </c>
      <c r="E9" s="2">
        <f t="shared" si="1"/>
        <v>82439.559999999939</v>
      </c>
      <c r="F9" s="2">
        <v>1020582.31</v>
      </c>
    </row>
    <row r="10" spans="1:7" x14ac:dyDescent="0.25">
      <c r="A10" s="1" t="s">
        <v>11</v>
      </c>
      <c r="B10" s="24">
        <v>840943.44</v>
      </c>
      <c r="C10" s="24">
        <v>716926.84</v>
      </c>
      <c r="D10" s="2">
        <f t="shared" si="0"/>
        <v>124016.59999999998</v>
      </c>
      <c r="E10" s="2">
        <f t="shared" si="1"/>
        <v>206456.15999999992</v>
      </c>
      <c r="F10" s="2">
        <v>749135.18</v>
      </c>
    </row>
    <row r="11" spans="1:7" x14ac:dyDescent="0.25">
      <c r="A11" s="1" t="s">
        <v>12</v>
      </c>
      <c r="B11" s="24">
        <v>841552.53</v>
      </c>
      <c r="C11" s="24">
        <v>778867.62</v>
      </c>
      <c r="D11" s="2">
        <f t="shared" si="0"/>
        <v>62684.910000000033</v>
      </c>
      <c r="E11" s="2">
        <v>269141.07</v>
      </c>
      <c r="F11" s="2">
        <v>771304.66</v>
      </c>
    </row>
    <row r="12" spans="1:7" x14ac:dyDescent="0.25">
      <c r="A12" s="1" t="s">
        <v>13</v>
      </c>
      <c r="B12" s="24">
        <v>842035</v>
      </c>
      <c r="C12" s="24">
        <v>878836.73</v>
      </c>
      <c r="D12" s="4">
        <f t="shared" si="0"/>
        <v>-36801.729999999981</v>
      </c>
      <c r="E12" s="2">
        <f t="shared" si="1"/>
        <v>232339.34000000003</v>
      </c>
      <c r="F12" s="2">
        <v>778944.66</v>
      </c>
    </row>
    <row r="13" spans="1:7" x14ac:dyDescent="0.25">
      <c r="A13" s="1" t="s">
        <v>14</v>
      </c>
      <c r="B13" s="24">
        <v>774128.74</v>
      </c>
      <c r="C13" s="24">
        <v>788498.69</v>
      </c>
      <c r="D13" s="2">
        <f t="shared" si="0"/>
        <v>-14369.949999999953</v>
      </c>
      <c r="E13" s="2">
        <f t="shared" si="1"/>
        <v>217969.39000000007</v>
      </c>
      <c r="F13" s="2">
        <v>578119.66</v>
      </c>
    </row>
    <row r="14" spans="1:7" x14ac:dyDescent="0.25">
      <c r="A14" s="1" t="s">
        <v>15</v>
      </c>
      <c r="B14" s="24">
        <v>769076.32</v>
      </c>
      <c r="C14" s="24">
        <v>784044.92</v>
      </c>
      <c r="D14" s="2">
        <f t="shared" si="0"/>
        <v>-14968.600000000093</v>
      </c>
      <c r="E14" s="2">
        <f t="shared" si="1"/>
        <v>203000.78999999998</v>
      </c>
      <c r="F14" s="2">
        <v>553304.57999999996</v>
      </c>
    </row>
    <row r="15" spans="1:7" x14ac:dyDescent="0.25">
      <c r="E15" s="6"/>
    </row>
    <row r="16" spans="1:7" x14ac:dyDescent="0.25">
      <c r="A16" s="17" t="s">
        <v>16</v>
      </c>
      <c r="B16" s="10">
        <f>SUM(B3:B14)</f>
        <v>10322873.470000001</v>
      </c>
      <c r="C16" s="10">
        <f>SUM(C3:C14)</f>
        <v>10673177.15</v>
      </c>
      <c r="D16" s="10">
        <f>SUM(D3:D14)</f>
        <v>-350303.68000000017</v>
      </c>
      <c r="E16" s="11">
        <f>SUM(D16)</f>
        <v>-350303.68000000017</v>
      </c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38</v>
      </c>
      <c r="B20" s="2">
        <v>10645914.949999999</v>
      </c>
      <c r="C20" s="24">
        <v>24926.15</v>
      </c>
      <c r="D20" s="4">
        <v>10673177.15</v>
      </c>
      <c r="E20" s="4">
        <v>109394.79</v>
      </c>
      <c r="F20" s="4">
        <v>203000.79</v>
      </c>
    </row>
    <row r="21" spans="1:6" x14ac:dyDescent="0.25">
      <c r="A21" s="1" t="s">
        <v>34</v>
      </c>
      <c r="B21" s="2">
        <v>2852560</v>
      </c>
      <c r="C21" s="24"/>
      <c r="D21" s="24">
        <v>2849359.84</v>
      </c>
      <c r="E21" s="4">
        <v>3200.16</v>
      </c>
      <c r="F21" s="24">
        <v>1106775.5</v>
      </c>
    </row>
    <row r="22" spans="1:6" x14ac:dyDescent="0.25">
      <c r="A22" s="3" t="s">
        <v>39</v>
      </c>
      <c r="B22" s="2">
        <v>4858723.43</v>
      </c>
      <c r="C22" s="24">
        <v>113603.69</v>
      </c>
      <c r="D22" s="24">
        <v>4513778.29</v>
      </c>
      <c r="E22" s="4">
        <v>231341.45</v>
      </c>
      <c r="F22" s="24">
        <v>2079946.82</v>
      </c>
    </row>
    <row r="23" spans="1:6" x14ac:dyDescent="0.25">
      <c r="A23" s="18" t="s">
        <v>23</v>
      </c>
      <c r="B23" s="7">
        <f>SUM(B20:B22)</f>
        <v>18357198.379999999</v>
      </c>
      <c r="C23" s="7"/>
      <c r="D23" s="7"/>
      <c r="E23" s="7">
        <f>SUM(E20:E22)</f>
        <v>343936.4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>
        <v>0</v>
      </c>
      <c r="D25" s="24">
        <v>500000</v>
      </c>
      <c r="E25" s="4"/>
      <c r="F25" s="24">
        <v>3211814.91</v>
      </c>
    </row>
    <row r="26" spans="1:6" x14ac:dyDescent="0.25">
      <c r="A26" s="1" t="s">
        <v>24</v>
      </c>
      <c r="B26" s="2">
        <v>0</v>
      </c>
      <c r="C26" s="24"/>
      <c r="D26" s="24">
        <v>20278.75</v>
      </c>
      <c r="E26" s="4"/>
      <c r="F26" s="24">
        <v>76872.789999999994</v>
      </c>
    </row>
    <row r="27" spans="1:6" x14ac:dyDescent="0.25">
      <c r="A27" s="1" t="s">
        <v>31</v>
      </c>
      <c r="B27" s="2">
        <v>21047.27</v>
      </c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>
        <v>76210.77</v>
      </c>
      <c r="C28" s="24"/>
      <c r="D28" s="24">
        <v>76210.77</v>
      </c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>
        <v>283048.25</v>
      </c>
      <c r="C30" s="24"/>
      <c r="D30" s="24">
        <v>283048.25</v>
      </c>
      <c r="E30" s="4"/>
      <c r="F30" s="24">
        <v>0</v>
      </c>
    </row>
    <row r="31" spans="1:6" x14ac:dyDescent="0.25">
      <c r="A31" s="1" t="s">
        <v>27</v>
      </c>
      <c r="B31" s="2">
        <v>935243.27</v>
      </c>
      <c r="C31" s="24"/>
      <c r="D31" s="24">
        <v>1339102.96</v>
      </c>
      <c r="E31" s="4"/>
      <c r="F31" s="24">
        <v>0</v>
      </c>
    </row>
    <row r="32" spans="1:6" x14ac:dyDescent="0.25">
      <c r="A32" s="17" t="s">
        <v>25</v>
      </c>
      <c r="B32" s="7">
        <f>SUM(B25:B31)</f>
        <v>1315549.56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34675.82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42</v>
      </c>
    </row>
    <row r="37" spans="1:6" x14ac:dyDescent="0.25">
      <c r="A37" s="19"/>
      <c r="B37" s="20"/>
      <c r="C37" s="19"/>
      <c r="D37" s="19"/>
      <c r="E37" s="21"/>
      <c r="F37" s="26" t="s">
        <v>40</v>
      </c>
    </row>
    <row r="38" spans="1:6" ht="15.75" thickBot="1" x14ac:dyDescent="0.3">
      <c r="A38" s="19"/>
      <c r="B38" s="20"/>
      <c r="C38" s="19"/>
      <c r="D38" s="19"/>
      <c r="E38" s="21"/>
      <c r="F38" s="27" t="s">
        <v>41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January</vt:lpstr>
      <vt:lpstr>Sheet3</vt:lpstr>
      <vt:lpstr>February</vt:lpstr>
      <vt:lpstr>March</vt:lpstr>
      <vt:lpstr>April</vt:lpstr>
      <vt:lpstr>July</vt:lpstr>
      <vt:lpstr>October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2021-02-04T18:29:07Z</dcterms:modified>
</cp:coreProperties>
</file>